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defaultThemeVersion="124226"/>
  <mc:AlternateContent xmlns:mc="http://schemas.openxmlformats.org/markup-compatibility/2006">
    <mc:Choice Requires="x15">
      <x15ac:absPath xmlns:x15ac="http://schemas.microsoft.com/office/spreadsheetml/2010/11/ac" url="D:\Congviec\Anh SP 3CElectric\CỬA KÍNH CHỐNG CHÁY\BẢNG GIÁ\"/>
    </mc:Choice>
  </mc:AlternateContent>
  <xr:revisionPtr revIDLastSave="0" documentId="13_ncr:1_{3BB47EFC-5536-4870-86C7-778369E021FF}" xr6:coauthVersionLast="47" xr6:coauthVersionMax="47" xr10:uidLastSave="{00000000-0000-0000-0000-000000000000}"/>
  <bookViews>
    <workbookView xWindow="-108" yWindow="-108" windowWidth="23256" windowHeight="12456" xr2:uid="{00000000-000D-0000-FFFF-FFFF00000000}"/>
  </bookViews>
  <sheets>
    <sheet name="FG_EI60" sheetId="8"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80" i="8" l="1"/>
  <c r="J115" i="8"/>
  <c r="J117" i="8"/>
  <c r="J118" i="8"/>
  <c r="J119" i="8"/>
  <c r="J120" i="8"/>
  <c r="J121" i="8"/>
  <c r="J122" i="8"/>
  <c r="J123" i="8"/>
  <c r="J124" i="8"/>
  <c r="J125" i="8"/>
  <c r="J126" i="8"/>
  <c r="J127" i="8"/>
  <c r="J128" i="8"/>
  <c r="J129" i="8"/>
  <c r="J130" i="8"/>
  <c r="J131" i="8"/>
  <c r="J132" i="8"/>
  <c r="J133" i="8"/>
  <c r="J134" i="8"/>
  <c r="J135" i="8"/>
  <c r="J136" i="8"/>
  <c r="J137" i="8"/>
  <c r="J116" i="8"/>
  <c r="J114" i="8"/>
  <c r="H31" i="8"/>
  <c r="J75" i="8"/>
  <c r="J76" i="8"/>
  <c r="J77" i="8"/>
  <c r="J79" i="8"/>
  <c r="J74" i="8"/>
  <c r="H63" i="8"/>
  <c r="H84" i="8" l="1"/>
  <c r="J84" i="8" s="1"/>
  <c r="H82" i="8"/>
  <c r="H85" i="8"/>
  <c r="J85" i="8" s="1"/>
  <c r="H78" i="8"/>
  <c r="J78" i="8" s="1"/>
  <c r="H83" i="8"/>
  <c r="J83" i="8" s="1"/>
  <c r="J63" i="8"/>
  <c r="J86" i="8" l="1"/>
  <c r="J50" i="8"/>
  <c r="J49" i="8"/>
  <c r="J25" i="8"/>
  <c r="J51" i="8" l="1"/>
  <c r="H37" i="8"/>
  <c r="H57" i="8" l="1"/>
  <c r="J57" i="8" s="1"/>
  <c r="H56" i="8"/>
  <c r="H52" i="8"/>
  <c r="J52" i="8" s="1"/>
  <c r="H59" i="8"/>
  <c r="H58" i="8"/>
  <c r="J37" i="8"/>
  <c r="J102" i="8" l="1"/>
  <c r="J101" i="8"/>
  <c r="J100" i="8"/>
  <c r="J99" i="8"/>
  <c r="J105" i="8"/>
  <c r="J104" i="8"/>
  <c r="H88" i="8"/>
  <c r="H108" i="8" l="1"/>
  <c r="J108" i="8" s="1"/>
  <c r="H107" i="8"/>
  <c r="H103" i="8"/>
  <c r="J103" i="8" s="1"/>
  <c r="H109" i="8"/>
  <c r="H110" i="8"/>
  <c r="J110" i="8" s="1"/>
  <c r="J88" i="8"/>
  <c r="J109" i="8" l="1"/>
  <c r="J111" i="8" s="1"/>
  <c r="J112" i="8" s="1"/>
  <c r="J29" i="8" l="1"/>
  <c r="F27" i="8" l="1"/>
  <c r="H27" i="8" s="1"/>
  <c r="J24" i="8"/>
  <c r="J28" i="8"/>
  <c r="J53" i="8"/>
  <c r="H13" i="8"/>
  <c r="H32" i="8" s="1"/>
  <c r="J32" i="8" s="1"/>
  <c r="H34" i="8" l="1"/>
  <c r="J27" i="8"/>
  <c r="J13" i="8"/>
  <c r="H33" i="8"/>
  <c r="J33" i="8" s="1"/>
  <c r="J48" i="8"/>
  <c r="J87" i="8" l="1"/>
  <c r="J26" i="8" l="1"/>
  <c r="J34" i="8" l="1"/>
  <c r="J35" i="8" s="1"/>
  <c r="J36" i="8" s="1"/>
  <c r="J59" i="8" l="1"/>
  <c r="J54" i="8"/>
  <c r="J58" i="8"/>
  <c r="J60" i="8" l="1"/>
  <c r="J61" i="8" s="1"/>
</calcChain>
</file>

<file path=xl/sharedStrings.xml><?xml version="1.0" encoding="utf-8"?>
<sst xmlns="http://schemas.openxmlformats.org/spreadsheetml/2006/main" count="454" uniqueCount="215">
  <si>
    <t>TT</t>
  </si>
  <si>
    <t>Đ.vị 
tính</t>
  </si>
  <si>
    <t>Số lượng</t>
  </si>
  <si>
    <t>Thành tiền</t>
  </si>
  <si>
    <t>W</t>
  </si>
  <si>
    <t>H</t>
  </si>
  <si>
    <t>m2</t>
  </si>
  <si>
    <t xml:space="preserve">CỘNG 01 BỘ  </t>
  </si>
  <si>
    <t>Cộng trước thuế</t>
  </si>
  <si>
    <t>Tổng cộng</t>
  </si>
  <si>
    <t>1/. Các đơn giá trên đã bao gồm:</t>
  </si>
  <si>
    <t>2/.Các đơn giá trên chưa bao gồm:</t>
  </si>
  <si>
    <t>- Chi phí đục tường, trám trét tường, cắt sàn, cắt lanh tô, đổ vữa vào mặt lưng khung bao (nếu có)</t>
  </si>
  <si>
    <t>- Chi phí thay tường gạch lỗ bằng gạch đặc hoặc bằng bê tông tại các vị trí neo vít nở (nếu có)</t>
  </si>
  <si>
    <t>Trân trọng cảm ơn!</t>
  </si>
  <si>
    <t>BÊN BÁN</t>
  </si>
  <si>
    <t>BÊN MUA</t>
  </si>
  <si>
    <t xml:space="preserve">CỘNG 100 BỘ  </t>
  </si>
  <si>
    <t>3CElectric</t>
  </si>
  <si>
    <t>Vật liệu chính</t>
  </si>
  <si>
    <t>Zoăng chặn khói</t>
  </si>
  <si>
    <t>Kích thước mặt cắt ngang khung</t>
  </si>
  <si>
    <t>Doorsill</t>
  </si>
  <si>
    <t>Doorsill Inox SU201 ; 1.2mm</t>
  </si>
  <si>
    <t>m</t>
  </si>
  <si>
    <t>DS-SU201</t>
  </si>
  <si>
    <t>DS-SU304</t>
  </si>
  <si>
    <t xml:space="preserve">Kích thước 
(Lắp ráp) </t>
  </si>
  <si>
    <t>Bộ</t>
  </si>
  <si>
    <t>bộ</t>
  </si>
  <si>
    <t>Silicone</t>
  </si>
  <si>
    <t>Bulong, nở nhựa</t>
  </si>
  <si>
    <t>VietNam</t>
  </si>
  <si>
    <t xml:space="preserve">Công thi công </t>
  </si>
  <si>
    <t>Chốt âm trong cánh</t>
  </si>
  <si>
    <t>MC150</t>
  </si>
  <si>
    <t>Phụ kiện kèm cho cửa ( Giá đã bao gồm công lắp )</t>
  </si>
  <si>
    <t xml:space="preserve">Chốt âm lật cố định cánh phụ inox MC150 </t>
  </si>
  <si>
    <t>PHỤ KIỆN MỞ RỘNG, LỰU CHỌN</t>
  </si>
  <si>
    <t>Tay nắm INOX</t>
  </si>
  <si>
    <t>Phần nhân công thi công, vận tải</t>
  </si>
  <si>
    <t>Chi phí vận tải</t>
  </si>
  <si>
    <t>Chi tiết về sản phẩm</t>
  </si>
  <si>
    <t>3/.Điều kiện thương mại cơ bản</t>
  </si>
  <si>
    <t>Tay đẩy INOX</t>
  </si>
  <si>
    <t>V</t>
  </si>
  <si>
    <t>Sơn/ Mầu sơn tiêu chuẩn</t>
  </si>
  <si>
    <t>Loại/ KT Tiêu chuẩn</t>
  </si>
  <si>
    <t>Vít M8x60 + Nở nhựa</t>
  </si>
  <si>
    <t>Vận tải đến công trình (từ tầng 3 trở lên bên mua phải có thang máy, thang vận, khoảng các vận chuyển đến 300km đường bộ xe tải tối thiểu 1000kg đi được)</t>
  </si>
  <si>
    <t>Cấp độ ngăn cháy</t>
  </si>
  <si>
    <t>Zoăng chuyên dụng ngăn chặn khói</t>
  </si>
  <si>
    <t>cái</t>
  </si>
  <si>
    <t>Giấy chứng nhân PCCC</t>
  </si>
  <si>
    <t>Bản lề</t>
  </si>
  <si>
    <t>Vietnam</t>
  </si>
  <si>
    <t>PULL</t>
  </si>
  <si>
    <t>PUSH</t>
  </si>
  <si>
    <t>Ví trí lắp khóa</t>
  </si>
  <si>
    <t>Vị trí lắp khóa (nếu có) 1100mm tính từ cạnh dưới của cánh cửa</t>
  </si>
  <si>
    <t>Ghi chú:</t>
  </si>
  <si>
    <t>hộp</t>
  </si>
  <si>
    <t>OV-DD3</t>
  </si>
  <si>
    <t>Oval VN(OEM)/ 02Yrs</t>
  </si>
  <si>
    <t>EUROONE/VN</t>
  </si>
  <si>
    <t>Silicone chuyên dùng /360Gr/hộp (Bơm keo 06m dài trên khung cửa tiếp xúc với tường hết 1 hộp)</t>
  </si>
  <si>
    <t>Tay co thủy lực Oval</t>
  </si>
  <si>
    <t>3CElectric /Cục Cảnh Sát PCCC Vietnam</t>
  </si>
  <si>
    <t>Giấy chứng nhận kiểm đinh PCCC cho cửa Ngăn cháy 70 phút/ theo thiết kế đã đốt đạt tiêu chuẩn (Cục PCCC Bộ Công An cấp chứng nhận mẫu thiết kế đốt đạt tiêu chuẩn)</t>
  </si>
  <si>
    <t xml:space="preserve">CNC1CEI70 (1220x2440) </t>
  </si>
  <si>
    <t>Giấy chứng nhận kiểm đinh PCCC cho cửa Ngăn cháy 90 phút/ theo thiết kế đã đốt đạt tiêu chuẩn (Cục PCCC Bộ Công An cấp chứng nhận mẫu thiết kế đốt đạt tiêu chuẩn)</t>
  </si>
  <si>
    <t>Bản lề INOX 304</t>
  </si>
  <si>
    <t>Bản lề bậc INOX SU304</t>
  </si>
  <si>
    <t>BL-SU304</t>
  </si>
  <si>
    <t>Bản lề INOX SU201</t>
  </si>
  <si>
    <t>BL-SU201</t>
  </si>
  <si>
    <t>DC-071</t>
  </si>
  <si>
    <t>Tay Nắm Inox -304 ( Tay nắm kéo cửa )</t>
  </si>
  <si>
    <t>Tay đẩy Inox -304 ( Tay đây cửa )</t>
  </si>
  <si>
    <t>Oval VN 02Yrs</t>
  </si>
  <si>
    <t>W(45/85) x D(100/115)/ Kích thước bao cả hèm cửa 85x115mm (Phào che giữa cửa và khe tường rộng 40mm một cạnh), có bậc dán Zoăng chặn khói.</t>
  </si>
  <si>
    <t>Ghi chú1  - CÁC THAY ĐỔI VÀ CHI PHÍ KHI THAY ĐỔI :</t>
  </si>
  <si>
    <t>- Giá đã bao gồm chi phí bảo hành 24 tháng với cửa, 24 tháng với Phụ kiện theo tiêu chuẩn nhà sản xuất</t>
  </si>
  <si>
    <t>- Chi phí vận chuyển tới chân công trình và lắp đặt hoàn thiện (Có báo giá trong các danh mục trên)</t>
  </si>
  <si>
    <t>- Đặt hàng  30%-50% ngay khi ký hợp đồng, Thanh toán đến 80% khi giao đủ hàng hóa (Thông báo giao hàng), quyết toán 100% khi hoàn thành lắp đặt và cấp đủ giấy tờ liên quan đến chứng nhận PCCC, căn bản bên Bán bỏa lãnh tạm ứng và đặt cọc (nếu cần), bên Mua bảo lãnh thanh toán cho cả hợp đồng.</t>
  </si>
  <si>
    <t xml:space="preserve">Bản lề sàn </t>
  </si>
  <si>
    <t>Bản lẻ thuỷ lực, chịu tải trọng tới 100kg</t>
  </si>
  <si>
    <t>HD203</t>
  </si>
  <si>
    <t>Bộ ngõng xoay chuyên dụng</t>
  </si>
  <si>
    <t>Ngõng trên khung, ngõng trên cánh và ngõng dưới cánh</t>
  </si>
  <si>
    <t xml:space="preserve">Khoá sàn </t>
  </si>
  <si>
    <t>Khoá inox, miệng khoá âm sàn</t>
  </si>
  <si>
    <t>KMS</t>
  </si>
  <si>
    <t xml:space="preserve">Tay nắm </t>
  </si>
  <si>
    <t>Tay nắm inox 304 bóng dài 600mm</t>
  </si>
  <si>
    <t>3CElectric VN</t>
  </si>
  <si>
    <t>China/ 02 Yrs</t>
  </si>
  <si>
    <t>VietNam/ 02 Yrs</t>
  </si>
  <si>
    <t>CSPCCC VietNam</t>
  </si>
  <si>
    <t>CỬA QUAY 2 CHIỀU</t>
  </si>
  <si>
    <t>Mã hiệu Sản xuất</t>
  </si>
  <si>
    <t>Chứng nhân PCCC</t>
  </si>
  <si>
    <t>Gia công lỗ lắp khóa</t>
  </si>
  <si>
    <t>Gia công lỗ, tăng cứng bên trong phù hợp với khóa tay gạt</t>
  </si>
  <si>
    <t>LK-TG</t>
  </si>
  <si>
    <t>lỗ</t>
  </si>
  <si>
    <t>Gia công lỗ lắp khóa TM</t>
  </si>
  <si>
    <t>Gia công lỗ, tăng cứng bên trong phù hợp với khóa Thông Minh</t>
  </si>
  <si>
    <t>LK-TM</t>
  </si>
  <si>
    <t>Doorsill  Inox SU304; 1.2mm</t>
  </si>
  <si>
    <t xml:space="preserve">CNC2CEI70  (2300x2400) </t>
  </si>
  <si>
    <r>
      <rPr>
        <b/>
        <sz val="10"/>
        <rFont val="Times New Roman"/>
        <family val="1"/>
      </rPr>
      <t>Cửa tiêu chuẩn</t>
    </r>
    <r>
      <rPr>
        <sz val="10"/>
        <rFont val="Times New Roman"/>
        <family val="1"/>
      </rPr>
      <t xml:space="preserve"> : Là cửa có kích thước, màu sơn, thiết kế cơ bản như môt tả trong bảng giá trên</t>
    </r>
  </si>
  <si>
    <r>
      <rPr>
        <b/>
        <sz val="10"/>
        <rFont val="Times New Roman"/>
        <family val="1"/>
      </rPr>
      <t xml:space="preserve">Cửa phi tiêu chuẩn về kích thước </t>
    </r>
    <r>
      <rPr>
        <sz val="10"/>
        <rFont val="Times New Roman"/>
        <family val="1"/>
      </rPr>
      <t>: Là cửa có kích thước vượt quá 15% kích thước lớn nhất , hoặc nhỏ nhất như quy định trong bảng gía này, phải được thông qua thiết kế và tính đến khả thi trong việc đạt được cấp chống cháy theo quy định hay không đạt, có khả thi trong năng lực sản xuất , ngoài việc phải thông qua cấp chống cháy thì việc có kích thước phi tiêu chuẩn</t>
    </r>
    <r>
      <rPr>
        <b/>
        <sz val="10"/>
        <rFont val="Times New Roman"/>
        <family val="1"/>
      </rPr>
      <t xml:space="preserve"> đơn giá sẽ tăng lên từ 10-20% như bảng giá trên.</t>
    </r>
  </si>
  <si>
    <t>MZ16-304C</t>
  </si>
  <si>
    <t>Khóa cửa MZ16-304C</t>
  </si>
  <si>
    <t>OV-F1821</t>
  </si>
  <si>
    <t>Khóa thông minh kỹ thuật số Oval Smart lock F1821</t>
  </si>
  <si>
    <t>Khóa  an toàn loại tay gạt INOX-304, 01 đầu chìa khóa, 01 chốt trong, có chốt gạt  nhỏ chống va đập, lõi kháo bằng đồng</t>
  </si>
  <si>
    <t>Công thi công CNC Tiêu chuẩn (Từ 1.5m2 đến 2.8m2)</t>
  </si>
  <si>
    <t>Khóa tay gạt, một đầu chìa khóa, một đầu chốt, chốt khóa kép, có chốt gạt nhỏ chống va đập (Kháo cỡ lớn).</t>
  </si>
  <si>
    <t>Khóa tay gạt cao cấp cỡ lớn</t>
  </si>
  <si>
    <t>Kính ngăn cháy</t>
  </si>
  <si>
    <t>Sơn tĩnh điện mầu ghi xám nhôm xingfa / Sơn sần Joton FTX</t>
  </si>
  <si>
    <t>Hồ sơ nghiệm thu PCCC</t>
  </si>
  <si>
    <t>Báo cáo kết quả thử nghiệm ĐH PCCC_Bộ Công An cấp cho mẫu đốt; tem kiểm định theo tiêu chuẩn nhà sản xuất</t>
  </si>
  <si>
    <t>CỬA KÍNH NGĂN CHÁY QUAY 2 CHIỀU</t>
  </si>
  <si>
    <t>3CGreen xin cảm ơn sự quan tâm của Quý Khách đến sản phẩm của chúng tôi. Căn cứ trên hồ sơ kỹ thuật công trình nhận được, chúng tôi xin trân trọng gửi đến Quý Khách Báo Giá sản phẩm cửa kính ngăn cháy, vách kinh ngăn cháy cho công trình như sau.</t>
  </si>
  <si>
    <t>Zoăng ống cao su chịu nhiệt, ngăn khói chuyên dụng</t>
  </si>
  <si>
    <t>Kích thước mặt cắt ngang khung/cánh</t>
  </si>
  <si>
    <t>+Khung bao: W50xD100mm
+Khung cánh: W100xD70mm 
có rãnh chèn gioăng ngăn khói chuyên dụng</t>
  </si>
  <si>
    <t>+Khung bao: W50xD100mm
+Khung cánh: W100xD50mm/W120xD50mm bao gồm cả nẹp kính
có rãnh chèn gioăng ngăn khói chuyên dụng</t>
  </si>
  <si>
    <t xml:space="preserve"> Hà nội, ngày ... tháng ... năm 2026</t>
  </si>
  <si>
    <t>Oval VN/02YRS</t>
  </si>
  <si>
    <t>3CElectric/02YRS</t>
  </si>
  <si>
    <t>MZ16-304</t>
  </si>
  <si>
    <t>Oval VN(OEM)/02YRS</t>
  </si>
  <si>
    <t>DC-061F</t>
  </si>
  <si>
    <t>TTH- đơn- dài - inox</t>
  </si>
  <si>
    <t>Thanh đẩy thoát hiểm Oval loại đơn 1 điểm,inox 304 -loại dài 1045mm- có chốt vặn</t>
  </si>
  <si>
    <t>OV-F3000-SS</t>
  </si>
  <si>
    <t>TTH- đơn- ngắn -inox</t>
  </si>
  <si>
    <t>Thanh đẩy thoát hiểm Oval loại đơn 1 điểm,inox 304-loại ngắn 580mm- có chốt vặn</t>
  </si>
  <si>
    <t>OV-F3000N-SS</t>
  </si>
  <si>
    <t>TTH- đơn- ngắn- STD</t>
  </si>
  <si>
    <t>Thanh đẩy thoát hiểm Oval loại đơn 1 điểm, thép sơn tĩnh điện -loại ngắn 580mm- có chốt vặn</t>
  </si>
  <si>
    <t>OV-F3000N</t>
  </si>
  <si>
    <t>TTH- đơn- dài- STD</t>
  </si>
  <si>
    <t>Thanh đẩy thoát hiểm Oval loại đơn 1 điểm, thép sơn tĩnh điện -loại dài 1045mm- có chốt vặn</t>
  </si>
  <si>
    <t>OV-F3000</t>
  </si>
  <si>
    <t>TTH- đôi- dài- inox</t>
  </si>
  <si>
    <t>Thanh đẩy thoát hiểm Oval loại đôi 2 điểm,inox 304 -loại dài 1045mm</t>
  </si>
  <si>
    <t>OV-F3260-SS</t>
  </si>
  <si>
    <t>TTH- đôi- ngắn- inox</t>
  </si>
  <si>
    <t>Thanh đẩy thoát hiểm Oval loại đôi 2 điểm,inox 304 -loại ngắn 580mm</t>
  </si>
  <si>
    <t>OV-F3260N-SS</t>
  </si>
  <si>
    <t>TTH- đôi- dài- STD</t>
  </si>
  <si>
    <t>Thanh đẩy thoát hiểm Oval loại đôi 2 điểm, thép sơn tĩnh điện -loại dài 1045mm</t>
  </si>
  <si>
    <t>OV-F3260</t>
  </si>
  <si>
    <t>TTH- đôi- ngắn- STD</t>
  </si>
  <si>
    <t>Thanh đẩy thoát hiểm Oval loại đôi 2 điểm, thép sơn tĩnh điện -loại ngắn 580mm</t>
  </si>
  <si>
    <t>OV-F3260N</t>
  </si>
  <si>
    <t>Khóa liên kết TTH</t>
  </si>
  <si>
    <t>Khóa tay gạt liên kết thanh đẩy thoát hiểm- kẽm</t>
  </si>
  <si>
    <t>F4000B-Zinc</t>
  </si>
  <si>
    <t>Khóa tay gạt liên kết thanh đẩy thoát hiểm-INOX 304</t>
  </si>
  <si>
    <t>F4000B-SS304</t>
  </si>
  <si>
    <t xml:space="preserve">Khóa thông minh OV </t>
  </si>
  <si>
    <r>
      <rPr>
        <sz val="10"/>
        <rFont val="Times New Roman"/>
        <family val="1"/>
      </rPr>
      <t>Ghi chú 2.</t>
    </r>
    <r>
      <rPr>
        <sz val="10"/>
        <color rgb="FFFF0000"/>
        <rFont val="Times New Roman"/>
        <family val="1"/>
      </rPr>
      <t xml:space="preserve"> Theo quy định mới (có hiệu lực từ bây gio luôn)của Cục PCCC là nhà sản xuất sẽ phải thiết kế mẫu, đốt mẫu đạt tiêu chuẩn, cục PCCC sẽ cấp chứng nhận cho cửa mẫu đó, FIX cứng cả loại phụ kiện cơ bản dùng cho cửa mẫu, chúng ta chọn ra 1 công ty cung cấp phụ kiện có khả năng sản xuất (có thể họ OEM) để cung cấp các sản phẩm phụ kiện cho loại cửa mình đốt mẫu và được cấp chứng nhận, đồng nghĩa với việc ta phải bán phụ kiện đã chọn đó ít nhất là theo thương hiệu đó (3CElectric chọn Oval là thương hiệu cung cấp các sản phẩm phụ kiện cơ bản). Trường hợp nhất thiết bên mua phải mua loại phụ kiện khác thì phải đốt mẫu riêng (rất tốn kém), hoặc các phụ kiện đó chứng minh tương đương với sản phẩm phụ kiện Oval mà đã được đốt mẫu đo cục PCCC xác nhận, hoặc ủy quyền xác nhận</t>
    </r>
  </si>
  <si>
    <t>SHUNHE/VN</t>
  </si>
  <si>
    <t>Phần thi công, vận tải</t>
  </si>
  <si>
    <t>Phụ kiện cửa ( Giá đã bao gồm công lắp )</t>
  </si>
  <si>
    <t>Oval VN(OEM)/02Yrs</t>
  </si>
  <si>
    <t>Oval VN</t>
  </si>
  <si>
    <t>3CElectric/ 02 Yrs</t>
  </si>
  <si>
    <t>Công thi công CCC Tiêu chuẩn (Từ 1.5m2 đến 2.8m2)</t>
  </si>
  <si>
    <t>Công thi công CNC Tiêu chuẩn (Từ 1.6m2 đến 4.4m2)</t>
  </si>
  <si>
    <t>Silicone chuyên dùng /360Gr/hộp (Bơm keo 4.5m-5.0 m dài trên khung cửa tiếp xúc với tường hết 1 hộp- 1.2 hộp/m2)</t>
  </si>
  <si>
    <t>Cái</t>
  </si>
  <si>
    <t>Công thi công CCC Tiêu chuẩn (Từ 1.6m2 đến 4.4 m2)</t>
  </si>
  <si>
    <t>Bên bán khảo sát kích thước</t>
  </si>
  <si>
    <t>Bên mua cung cấp kích thước</t>
  </si>
  <si>
    <t>Bản lề bậc INOX SU201</t>
  </si>
  <si>
    <t>Cửa kính ngăn cháy 1 cánh / từ 1.5m2- 2.8m2</t>
  </si>
  <si>
    <r>
      <t>Tay co thủy lực  DC-071 Lực co 65-85kg (OEM by Oval)/</t>
    </r>
    <r>
      <rPr>
        <b/>
        <i/>
        <sz val="10"/>
        <color theme="1"/>
        <rFont val="Times New Roman"/>
        <family val="1"/>
      </rPr>
      <t xml:space="preserve"> Dùng cho loại cửa có chiều rộng từ 950mm trở lên</t>
    </r>
  </si>
  <si>
    <t>Sản xuất theo kích thước thiết kế của bên mua (Bên mua chịu trách nhiệm hoàn toàn về kích thước phần xây dựng đúng yêu cầu lắp cửa - Chốt kích thước sản xuất theo bản vẽ)</t>
  </si>
  <si>
    <r>
      <t>Bên Bán khảo sát kích thước thực tế tại hiện trường</t>
    </r>
    <r>
      <rPr>
        <i/>
        <sz val="10"/>
        <color theme="1"/>
        <rFont val="Times New Roman"/>
        <family val="1"/>
      </rPr>
      <t xml:space="preserve"> (Bên bán chịu trách nhiệm hoàn toàn về kích thước lắp ráp do mình đã đo)</t>
    </r>
  </si>
  <si>
    <t>Cửa kính ngăn cháy 2 cánh / từ 1.6m2- 4.4m2</t>
  </si>
  <si>
    <r>
      <t>Tay co thủy lực  DC-071 Lực co 65-85kg (OEM by Oval)/</t>
    </r>
    <r>
      <rPr>
        <i/>
        <sz val="10"/>
        <color theme="1"/>
        <rFont val="Times New Roman"/>
        <family val="1"/>
      </rPr>
      <t xml:space="preserve"> Dùng cho loại cửa có chiều rộng từ 950mm trở lên</t>
    </r>
  </si>
  <si>
    <t>Cửa kính ngăn cháy 2 cánh / từ 1.5 m2- 2.8 m2</t>
  </si>
  <si>
    <r>
      <t xml:space="preserve">Tay co thủy lực  DC-061 Lực co 55-65kg (OEM by Oval)/ </t>
    </r>
    <r>
      <rPr>
        <i/>
        <sz val="10"/>
        <color theme="1"/>
        <rFont val="Times New Roman"/>
        <family val="1"/>
      </rPr>
      <t>Dùng cho loại cửa có chiều rộng nhỏ hơn 1000mm</t>
    </r>
  </si>
  <si>
    <r>
      <rPr>
        <b/>
        <i/>
        <u/>
        <sz val="10"/>
        <color theme="1"/>
        <rFont val="Times New Roman"/>
        <family val="1"/>
      </rPr>
      <t>(Bằng chữ:</t>
    </r>
    <r>
      <rPr>
        <i/>
        <sz val="10"/>
        <color theme="1"/>
        <rFont val="Times New Roman"/>
        <family val="1"/>
      </rPr>
      <t xml:space="preserve"> ………………………………………………………………………………………...)</t>
    </r>
  </si>
  <si>
    <t>Thuế GTGT (8%)</t>
  </si>
  <si>
    <r>
      <rPr>
        <b/>
        <sz val="10"/>
        <rFont val="Times New Roman"/>
        <family val="1"/>
      </rPr>
      <t xml:space="preserve">Màu tiêu chuẩn </t>
    </r>
    <r>
      <rPr>
        <sz val="10"/>
        <rFont val="Times New Roman"/>
        <family val="1"/>
      </rPr>
      <t>: Sơn Jotun màu Grey FTX ( Jotun G Style D80F2- Xem mẫu màu, tương tự màu ghi xám của khung Nhôm Xingpha), có thể chuyển màu trắng (dải màu ghi sáng)</t>
    </r>
  </si>
  <si>
    <r>
      <rPr>
        <b/>
        <sz val="10"/>
        <rFont val="Times New Roman"/>
        <family val="1"/>
      </rPr>
      <t>Thay đổi màu vân gỗ</t>
    </r>
    <r>
      <rPr>
        <sz val="10"/>
        <rFont val="Times New Roman"/>
        <family val="1"/>
      </rPr>
      <t xml:space="preserve"> : Hệ màu vân gỗ cơ bản </t>
    </r>
    <r>
      <rPr>
        <b/>
        <sz val="10"/>
        <rFont val="Times New Roman"/>
        <family val="1"/>
      </rPr>
      <t>MV2, MV10, MV9, MV6, MT10</t>
    </r>
    <r>
      <rPr>
        <sz val="10"/>
        <rFont val="Times New Roman"/>
        <family val="1"/>
      </rPr>
      <t xml:space="preserve"> (V= Màu nền vàng, T=Màu nền trắng); Các khuyến cáo hợp lý về mỹ quan và phối cảnh được chú thích trong màu tiêu chuẩn ở mỗi loại cửa. </t>
    </r>
    <r>
      <rPr>
        <sz val="10"/>
        <color rgb="FFFF0000"/>
        <rFont val="Times New Roman"/>
        <family val="1"/>
      </rPr>
      <t>Chuyển thành sơn vân gỗ tăng thêm 100.000đ/m2</t>
    </r>
  </si>
  <si>
    <t>BGQD CỬA KÍNH, VÁCH KÍNH NGĂN CHÁY</t>
  </si>
  <si>
    <t>Thép làm khung bao dày 1.5mm; thép làm khung cánh dày 1.2mm</t>
  </si>
  <si>
    <t>3CG-FGD60S1</t>
  </si>
  <si>
    <t>Kính ngăn cháy tiêu chuẩn EI60 phút, độ dày 27mm</t>
  </si>
  <si>
    <t>Oval VN/02Yrs</t>
  </si>
  <si>
    <t>EI60 (60 phút)</t>
  </si>
  <si>
    <t>3CG-FGD60DS1</t>
  </si>
  <si>
    <t>Thép làm khung bao dày 1.5mm; thép làm khung cánh dày 1.2mm, Kính ngăn cháy dày 27mm</t>
  </si>
  <si>
    <t>3CG-FGD60S2</t>
  </si>
  <si>
    <t>3CG-FGD60DS2</t>
  </si>
  <si>
    <t>CỬA KÍNH NGĂN CHÁY 01 CÁNH EI60, BẢN LỀ SÀN QUAY 2 CHIỀU</t>
  </si>
  <si>
    <t>CỬA KÍNH NGĂN CHÁY EI60, 02 CÁNH MỞ QUAY 1 CHIỀU</t>
  </si>
  <si>
    <t>CỬA KÍNH NGĂN CHÁY EI60, 01 CÁNH MỞ QUAY 1 CHIỀU</t>
  </si>
  <si>
    <r>
      <t>Mã sản phẩm</t>
    </r>
    <r>
      <rPr>
        <b/>
        <sz val="9"/>
        <color rgb="FFFF0000"/>
        <rFont val="Times New Roman"/>
        <family val="1"/>
      </rPr>
      <t xml:space="preserve"> (Có thể thêm mã, ký hiệu bên mua</t>
    </r>
    <r>
      <rPr>
        <b/>
        <sz val="10"/>
        <color theme="3"/>
        <rFont val="Times New Roman"/>
        <family val="1"/>
      </rPr>
      <t xml:space="preserve">) </t>
    </r>
  </si>
  <si>
    <t xml:space="preserve">Đơn giá </t>
  </si>
  <si>
    <t>Hãng SX, Xuất xứ/Bảo hành</t>
  </si>
  <si>
    <t>CỬA KÍNH NGĂN CHÁY 02 CÁNH EI60, QUAY BẢN LỀ SÀN 2 CHIỀU</t>
  </si>
  <si>
    <t>ĐẠI DIỆN CÔNG TY</t>
  </si>
  <si>
    <t xml:space="preserve">Địa chỉ: </t>
  </si>
  <si>
    <t>MS thuế/ MS Doanh Nghiệp :</t>
  </si>
  <si>
    <t xml:space="preserve">Tel/ Fax/ Email :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</si>
</sst>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00_);_(* \(#,##0.00\);_(* &quot;-&quot;??_);_(@_)"/>
    <numFmt numFmtId="165" formatCode="0.000"/>
    <numFmt numFmtId="166" formatCode="0.0"/>
    <numFmt numFmtId="167" formatCode="_(* #,##0_);_(* \(#,##0\);_(* &quot;-&quot;??_);_(@_)"/>
  </numFmts>
  <fonts count="37">
    <font>
      <sz val="11"/>
      <color theme="1"/>
      <name val="Calibri"/>
      <family val="2"/>
      <scheme val="minor"/>
    </font>
    <font>
      <sz val="10"/>
      <name val="Arial"/>
      <family val="2"/>
    </font>
    <font>
      <b/>
      <sz val="10"/>
      <color indexed="56"/>
      <name val="Times New Roman"/>
      <family val="1"/>
    </font>
    <font>
      <i/>
      <sz val="10"/>
      <color indexed="56"/>
      <name val="Times New Roman"/>
      <family val="1"/>
    </font>
    <font>
      <sz val="10"/>
      <color indexed="56"/>
      <name val="Times New Roman"/>
      <family val="1"/>
    </font>
    <font>
      <sz val="10"/>
      <name val="MS Sans Serif"/>
      <family val="2"/>
    </font>
    <font>
      <i/>
      <sz val="12"/>
      <name val="Times New Roman"/>
      <family val="1"/>
    </font>
    <font>
      <sz val="10"/>
      <name val="Times New Roman"/>
      <family val="1"/>
    </font>
    <font>
      <sz val="11"/>
      <color theme="1"/>
      <name val="Calibri"/>
      <family val="2"/>
      <scheme val="minor"/>
    </font>
    <font>
      <sz val="10"/>
      <color theme="3"/>
      <name val="Times New Roman"/>
      <family val="1"/>
    </font>
    <font>
      <sz val="10"/>
      <color theme="1"/>
      <name val="Times New Roman"/>
      <family val="1"/>
    </font>
    <font>
      <b/>
      <sz val="10"/>
      <color theme="3"/>
      <name val="Times New Roman"/>
      <family val="1"/>
    </font>
    <font>
      <sz val="10"/>
      <color rgb="FFFF0000"/>
      <name val="Times New Roman"/>
      <family val="1"/>
    </font>
    <font>
      <b/>
      <sz val="10"/>
      <color rgb="FFFF0000"/>
      <name val="Times New Roman"/>
      <family val="1"/>
    </font>
    <font>
      <sz val="15"/>
      <color theme="1"/>
      <name val="Times New Roman"/>
      <family val="1"/>
    </font>
    <font>
      <sz val="12"/>
      <name val="宋体"/>
      <charset val="134"/>
    </font>
    <font>
      <b/>
      <i/>
      <sz val="10"/>
      <color theme="3"/>
      <name val="Times New Roman"/>
      <family val="1"/>
    </font>
    <font>
      <b/>
      <sz val="9"/>
      <color rgb="FFFF0000"/>
      <name val="Times New Roman"/>
      <family val="1"/>
    </font>
    <font>
      <b/>
      <i/>
      <sz val="12"/>
      <color rgb="FFFF0000"/>
      <name val="Times New Roman"/>
      <family val="1"/>
    </font>
    <font>
      <i/>
      <sz val="12"/>
      <color theme="3"/>
      <name val="Times New Roman"/>
      <family val="1"/>
    </font>
    <font>
      <b/>
      <sz val="10"/>
      <name val="Times New Roman"/>
      <family val="1"/>
    </font>
    <font>
      <b/>
      <sz val="10"/>
      <color theme="1"/>
      <name val="Times New Roman"/>
      <family val="1"/>
    </font>
    <font>
      <b/>
      <u/>
      <sz val="10"/>
      <color indexed="56"/>
      <name val="Times New Roman"/>
      <family val="1"/>
    </font>
    <font>
      <b/>
      <sz val="14"/>
      <name val="Times New Roman"/>
      <family val="1"/>
    </font>
    <font>
      <sz val="11"/>
      <name val="Times New Roman"/>
      <family val="1"/>
    </font>
    <font>
      <b/>
      <sz val="15"/>
      <name val="Times New Roman"/>
      <family val="1"/>
    </font>
    <font>
      <b/>
      <i/>
      <sz val="11"/>
      <color theme="1"/>
      <name val="Times New Roman"/>
      <family val="1"/>
    </font>
    <font>
      <b/>
      <sz val="12"/>
      <color theme="1"/>
      <name val="Times New Roman"/>
      <family val="1"/>
    </font>
    <font>
      <sz val="12"/>
      <color theme="1"/>
      <name val="Times New Roman"/>
      <family val="1"/>
    </font>
    <font>
      <i/>
      <sz val="12"/>
      <color theme="1"/>
      <name val="Times New Roman"/>
      <family val="1"/>
    </font>
    <font>
      <b/>
      <i/>
      <sz val="10"/>
      <color theme="1"/>
      <name val="Times New Roman"/>
      <family val="1"/>
    </font>
    <font>
      <i/>
      <sz val="10"/>
      <color theme="1"/>
      <name val="Times New Roman"/>
      <family val="1"/>
    </font>
    <font>
      <sz val="13"/>
      <color theme="1"/>
      <name val="Times New Roman"/>
      <family val="1"/>
    </font>
    <font>
      <sz val="9"/>
      <color theme="1"/>
      <name val="Times New Roman"/>
      <family val="1"/>
    </font>
    <font>
      <sz val="11"/>
      <color theme="1"/>
      <name val="Times New Roman"/>
      <family val="1"/>
    </font>
    <font>
      <sz val="20"/>
      <color theme="1"/>
      <name val="Times New Roman"/>
      <family val="1"/>
    </font>
    <font>
      <b/>
      <i/>
      <u/>
      <sz val="10"/>
      <color theme="1"/>
      <name val="Times New Roman"/>
      <family val="1"/>
    </font>
  </fonts>
  <fills count="7">
    <fill>
      <patternFill patternType="none"/>
    </fill>
    <fill>
      <patternFill patternType="gray125"/>
    </fill>
    <fill>
      <patternFill patternType="solid">
        <fgColor theme="0"/>
        <bgColor indexed="64"/>
      </patternFill>
    </fill>
    <fill>
      <patternFill patternType="solid">
        <fgColor theme="2"/>
        <bgColor indexed="64"/>
      </patternFill>
    </fill>
    <fill>
      <patternFill patternType="solid">
        <fgColor theme="6" tint="0.59999389629810485"/>
        <bgColor indexed="64"/>
      </patternFill>
    </fill>
    <fill>
      <patternFill patternType="solid">
        <fgColor theme="8" tint="0.79998168889431442"/>
        <bgColor indexed="64"/>
      </patternFill>
    </fill>
    <fill>
      <patternFill patternType="solid">
        <fgColor theme="8" tint="0.59999389629810485"/>
        <bgColor indexed="64"/>
      </patternFill>
    </fill>
  </fills>
  <borders count="9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dotted">
        <color indexed="64"/>
      </top>
      <bottom style="dotted">
        <color indexed="64"/>
      </bottom>
      <diagonal/>
    </border>
    <border>
      <left/>
      <right/>
      <top style="dotted">
        <color indexed="64"/>
      </top>
      <bottom style="dotted">
        <color indexed="64"/>
      </bottom>
      <diagonal/>
    </border>
    <border>
      <left/>
      <right style="thin">
        <color indexed="64"/>
      </right>
      <top style="dotted">
        <color indexed="64"/>
      </top>
      <bottom style="dotted">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theme="1"/>
      </left>
      <right style="thin">
        <color theme="1"/>
      </right>
      <top style="hair">
        <color theme="1"/>
      </top>
      <bottom style="hair">
        <color theme="1"/>
      </bottom>
      <diagonal/>
    </border>
    <border>
      <left style="thin">
        <color theme="1"/>
      </left>
      <right style="dotted">
        <color theme="1"/>
      </right>
      <top style="hair">
        <color theme="1"/>
      </top>
      <bottom style="hair">
        <color theme="1"/>
      </bottom>
      <diagonal/>
    </border>
    <border>
      <left style="dotted">
        <color theme="1"/>
      </left>
      <right style="thin">
        <color theme="1"/>
      </right>
      <top style="hair">
        <color theme="1"/>
      </top>
      <bottom style="hair">
        <color theme="1"/>
      </bottom>
      <diagonal/>
    </border>
    <border>
      <left style="thin">
        <color theme="1"/>
      </left>
      <right style="thin">
        <color theme="1"/>
      </right>
      <top style="hair">
        <color theme="1"/>
      </top>
      <bottom/>
      <diagonal/>
    </border>
    <border>
      <left style="thin">
        <color theme="1"/>
      </left>
      <right style="thin">
        <color theme="1"/>
      </right>
      <top style="hair">
        <color theme="1"/>
      </top>
      <bottom style="thin">
        <color indexed="64"/>
      </bottom>
      <diagonal/>
    </border>
    <border>
      <left style="thin">
        <color indexed="64"/>
      </left>
      <right style="thin">
        <color theme="1"/>
      </right>
      <top style="thin">
        <color indexed="64"/>
      </top>
      <bottom style="hair">
        <color theme="1"/>
      </bottom>
      <diagonal/>
    </border>
    <border>
      <left style="thin">
        <color theme="1"/>
      </left>
      <right style="dotted">
        <color theme="1"/>
      </right>
      <top style="thin">
        <color indexed="64"/>
      </top>
      <bottom style="hair">
        <color theme="1"/>
      </bottom>
      <diagonal/>
    </border>
    <border>
      <left style="dotted">
        <color theme="1"/>
      </left>
      <right style="thin">
        <color theme="1"/>
      </right>
      <top style="thin">
        <color indexed="64"/>
      </top>
      <bottom style="hair">
        <color theme="1"/>
      </bottom>
      <diagonal/>
    </border>
    <border>
      <left style="thin">
        <color theme="1"/>
      </left>
      <right style="thin">
        <color theme="1"/>
      </right>
      <top style="thin">
        <color indexed="64"/>
      </top>
      <bottom style="hair">
        <color theme="1"/>
      </bottom>
      <diagonal/>
    </border>
    <border>
      <left style="thin">
        <color indexed="64"/>
      </left>
      <right style="thin">
        <color theme="1"/>
      </right>
      <top style="hair">
        <color theme="1"/>
      </top>
      <bottom style="hair">
        <color theme="1"/>
      </bottom>
      <diagonal/>
    </border>
    <border>
      <left style="thin">
        <color indexed="64"/>
      </left>
      <right style="thin">
        <color theme="1"/>
      </right>
      <top style="hair">
        <color theme="1"/>
      </top>
      <bottom style="thin">
        <color indexed="64"/>
      </bottom>
      <diagonal/>
    </border>
    <border>
      <left style="thin">
        <color theme="1"/>
      </left>
      <right/>
      <top style="hair">
        <color theme="1"/>
      </top>
      <bottom style="hair">
        <color theme="1"/>
      </bottom>
      <diagonal/>
    </border>
    <border>
      <left style="thin">
        <color theme="1"/>
      </left>
      <right/>
      <top style="hair">
        <color theme="1"/>
      </top>
      <bottom/>
      <diagonal/>
    </border>
    <border>
      <left style="thin">
        <color theme="1"/>
      </left>
      <right/>
      <top style="hair">
        <color theme="1"/>
      </top>
      <bottom style="thin">
        <color indexed="64"/>
      </bottom>
      <diagonal/>
    </border>
    <border>
      <left style="thin">
        <color theme="1"/>
      </left>
      <right/>
      <top style="thin">
        <color indexed="64"/>
      </top>
      <bottom style="hair">
        <color theme="1"/>
      </bottom>
      <diagonal/>
    </border>
    <border>
      <left style="thin">
        <color theme="1"/>
      </left>
      <right/>
      <top/>
      <bottom/>
      <diagonal/>
    </border>
    <border>
      <left style="thin">
        <color theme="1"/>
      </left>
      <right style="thin">
        <color indexed="64"/>
      </right>
      <top style="hair">
        <color theme="1"/>
      </top>
      <bottom style="hair">
        <color theme="1"/>
      </bottom>
      <diagonal/>
    </border>
    <border>
      <left style="thin">
        <color theme="1"/>
      </left>
      <right style="thin">
        <color theme="1"/>
      </right>
      <top style="thin">
        <color theme="1"/>
      </top>
      <bottom style="hair">
        <color theme="1"/>
      </bottom>
      <diagonal/>
    </border>
    <border>
      <left/>
      <right/>
      <top style="hair">
        <color theme="1"/>
      </top>
      <bottom style="hair">
        <color theme="1"/>
      </bottom>
      <diagonal/>
    </border>
    <border>
      <left/>
      <right style="thin">
        <color theme="1"/>
      </right>
      <top style="hair">
        <color theme="1"/>
      </top>
      <bottom style="hair">
        <color theme="1"/>
      </bottom>
      <diagonal/>
    </border>
    <border>
      <left/>
      <right/>
      <top style="hair">
        <color theme="1"/>
      </top>
      <bottom style="thin">
        <color indexed="64"/>
      </bottom>
      <diagonal/>
    </border>
    <border>
      <left/>
      <right style="thin">
        <color theme="1"/>
      </right>
      <top style="hair">
        <color theme="1"/>
      </top>
      <bottom style="thin">
        <color indexed="64"/>
      </bottom>
      <diagonal/>
    </border>
    <border>
      <left style="thin">
        <color indexed="64"/>
      </left>
      <right style="thin">
        <color theme="1"/>
      </right>
      <top/>
      <bottom style="thin">
        <color indexed="64"/>
      </bottom>
      <diagonal/>
    </border>
    <border>
      <left style="thin">
        <color theme="1"/>
      </left>
      <right style="thin">
        <color theme="1"/>
      </right>
      <top/>
      <bottom style="thin">
        <color indexed="64"/>
      </bottom>
      <diagonal/>
    </border>
    <border>
      <left style="thin">
        <color theme="1"/>
      </left>
      <right style="thin">
        <color theme="1"/>
      </right>
      <top style="hair">
        <color theme="1"/>
      </top>
      <bottom style="dotted">
        <color indexed="64"/>
      </bottom>
      <diagonal/>
    </border>
    <border>
      <left style="thin">
        <color indexed="64"/>
      </left>
      <right style="thin">
        <color theme="1"/>
      </right>
      <top style="dotted">
        <color indexed="64"/>
      </top>
      <bottom style="dotted">
        <color indexed="64"/>
      </bottom>
      <diagonal/>
    </border>
    <border>
      <left style="thin">
        <color theme="1"/>
      </left>
      <right style="dotted">
        <color theme="1"/>
      </right>
      <top style="dotted">
        <color indexed="64"/>
      </top>
      <bottom style="dotted">
        <color indexed="64"/>
      </bottom>
      <diagonal/>
    </border>
    <border>
      <left style="dotted">
        <color theme="1"/>
      </left>
      <right style="thin">
        <color theme="1"/>
      </right>
      <top style="dotted">
        <color indexed="64"/>
      </top>
      <bottom style="dotted">
        <color indexed="64"/>
      </bottom>
      <diagonal/>
    </border>
    <border>
      <left style="thin">
        <color theme="1"/>
      </left>
      <right style="thin">
        <color theme="1"/>
      </right>
      <top style="dotted">
        <color indexed="64"/>
      </top>
      <bottom style="dotted">
        <color indexed="64"/>
      </bottom>
      <diagonal/>
    </border>
    <border>
      <left style="thin">
        <color indexed="64"/>
      </left>
      <right/>
      <top/>
      <bottom style="thin">
        <color indexed="64"/>
      </bottom>
      <diagonal/>
    </border>
    <border>
      <left style="thin">
        <color theme="1"/>
      </left>
      <right style="thin">
        <color theme="1"/>
      </right>
      <top style="dotted">
        <color theme="1"/>
      </top>
      <bottom style="dotted">
        <color theme="1"/>
      </bottom>
      <diagonal/>
    </border>
    <border>
      <left style="thin">
        <color theme="1"/>
      </left>
      <right style="dotted">
        <color theme="1"/>
      </right>
      <top style="dotted">
        <color theme="1"/>
      </top>
      <bottom style="hair">
        <color theme="1"/>
      </bottom>
      <diagonal/>
    </border>
    <border>
      <left style="dotted">
        <color theme="1"/>
      </left>
      <right style="thin">
        <color theme="1"/>
      </right>
      <top style="dotted">
        <color theme="1"/>
      </top>
      <bottom style="hair">
        <color theme="1"/>
      </bottom>
      <diagonal/>
    </border>
    <border>
      <left style="thin">
        <color theme="1"/>
      </left>
      <right style="thin">
        <color theme="1"/>
      </right>
      <top style="dotted">
        <color theme="1"/>
      </top>
      <bottom style="hair">
        <color theme="1"/>
      </bottom>
      <diagonal/>
    </border>
    <border>
      <left style="thin">
        <color indexed="64"/>
      </left>
      <right style="thin">
        <color indexed="64"/>
      </right>
      <top style="dotted">
        <color indexed="64"/>
      </top>
      <bottom style="dotted">
        <color indexed="64"/>
      </bottom>
      <diagonal/>
    </border>
    <border>
      <left style="thin">
        <color indexed="64"/>
      </left>
      <right/>
      <top/>
      <bottom/>
      <diagonal/>
    </border>
    <border>
      <left style="thin">
        <color indexed="8"/>
      </left>
      <right style="dotted">
        <color indexed="8"/>
      </right>
      <top style="hair">
        <color indexed="8"/>
      </top>
      <bottom style="hair">
        <color indexed="8"/>
      </bottom>
      <diagonal/>
    </border>
    <border>
      <left style="dotted">
        <color indexed="64"/>
      </left>
      <right style="thin">
        <color theme="1"/>
      </right>
      <top style="hair">
        <color theme="1"/>
      </top>
      <bottom style="thin">
        <color indexed="64"/>
      </bottom>
      <diagonal/>
    </border>
    <border>
      <left style="thin">
        <color indexed="64"/>
      </left>
      <right style="thin">
        <color indexed="64"/>
      </right>
      <top style="thin">
        <color indexed="64"/>
      </top>
      <bottom style="hair">
        <color theme="1"/>
      </bottom>
      <diagonal/>
    </border>
    <border>
      <left style="thin">
        <color indexed="64"/>
      </left>
      <right style="thin">
        <color indexed="64"/>
      </right>
      <top style="hair">
        <color theme="1"/>
      </top>
      <bottom style="hair">
        <color theme="1"/>
      </bottom>
      <diagonal/>
    </border>
    <border>
      <left style="thin">
        <color indexed="64"/>
      </left>
      <right style="thin">
        <color indexed="64"/>
      </right>
      <top style="hair">
        <color theme="1"/>
      </top>
      <bottom style="thin">
        <color indexed="64"/>
      </bottom>
      <diagonal/>
    </border>
    <border>
      <left style="thin">
        <color indexed="8"/>
      </left>
      <right style="dotted">
        <color indexed="8"/>
      </right>
      <top style="thin">
        <color indexed="64"/>
      </top>
      <bottom style="hair">
        <color indexed="8"/>
      </bottom>
      <diagonal/>
    </border>
    <border>
      <left style="dotted">
        <color indexed="8"/>
      </left>
      <right style="thin">
        <color indexed="8"/>
      </right>
      <top style="thin">
        <color indexed="64"/>
      </top>
      <bottom style="hair">
        <color indexed="8"/>
      </bottom>
      <diagonal/>
    </border>
    <border>
      <left style="thin">
        <color indexed="8"/>
      </left>
      <right/>
      <top style="hair">
        <color indexed="8"/>
      </top>
      <bottom style="hair">
        <color theme="1"/>
      </bottom>
      <diagonal/>
    </border>
    <border>
      <left/>
      <right style="thin">
        <color theme="1"/>
      </right>
      <top style="hair">
        <color indexed="8"/>
      </top>
      <bottom style="hair">
        <color theme="1"/>
      </bottom>
      <diagonal/>
    </border>
    <border>
      <left style="thin">
        <color theme="1"/>
      </left>
      <right style="thin">
        <color indexed="64"/>
      </right>
      <top style="dotted">
        <color indexed="64"/>
      </top>
      <bottom style="dotted">
        <color indexed="64"/>
      </bottom>
      <diagonal/>
    </border>
    <border>
      <left style="thin">
        <color theme="1"/>
      </left>
      <right style="thin">
        <color indexed="64"/>
      </right>
      <top style="dotted">
        <color theme="1"/>
      </top>
      <bottom style="dotted">
        <color theme="1"/>
      </bottom>
      <diagonal/>
    </border>
    <border>
      <left style="thin">
        <color indexed="64"/>
      </left>
      <right/>
      <top/>
      <bottom style="dotted">
        <color indexed="64"/>
      </bottom>
      <diagonal/>
    </border>
    <border>
      <left style="thin">
        <color theme="1"/>
      </left>
      <right/>
      <top style="hair">
        <color theme="1"/>
      </top>
      <bottom style="dotted">
        <color indexed="64"/>
      </bottom>
      <diagonal/>
    </border>
    <border>
      <left style="dotted">
        <color indexed="64"/>
      </left>
      <right style="thin">
        <color theme="1"/>
      </right>
      <top style="hair">
        <color theme="1"/>
      </top>
      <bottom style="dotted">
        <color indexed="64"/>
      </bottom>
      <diagonal/>
    </border>
    <border>
      <left style="thin">
        <color indexed="64"/>
      </left>
      <right style="thin">
        <color indexed="64"/>
      </right>
      <top style="hair">
        <color theme="1"/>
      </top>
      <bottom style="dotted">
        <color indexed="64"/>
      </bottom>
      <diagonal/>
    </border>
    <border>
      <left style="thin">
        <color indexed="64"/>
      </left>
      <right style="thin">
        <color theme="1"/>
      </right>
      <top style="thin">
        <color indexed="64"/>
      </top>
      <bottom style="dotted">
        <color indexed="64"/>
      </bottom>
      <diagonal/>
    </border>
    <border>
      <left style="thin">
        <color theme="1"/>
      </left>
      <right style="dotted">
        <color theme="1"/>
      </right>
      <top style="thin">
        <color indexed="64"/>
      </top>
      <bottom style="dotted">
        <color indexed="64"/>
      </bottom>
      <diagonal/>
    </border>
    <border>
      <left style="dotted">
        <color theme="1"/>
      </left>
      <right style="thin">
        <color theme="1"/>
      </right>
      <top style="thin">
        <color indexed="64"/>
      </top>
      <bottom style="dotted">
        <color indexed="64"/>
      </bottom>
      <diagonal/>
    </border>
    <border>
      <left style="thin">
        <color theme="1"/>
      </left>
      <right style="thin">
        <color theme="1"/>
      </right>
      <top style="thin">
        <color indexed="64"/>
      </top>
      <bottom style="dotted">
        <color indexed="64"/>
      </bottom>
      <diagonal/>
    </border>
    <border>
      <left style="thin">
        <color indexed="64"/>
      </left>
      <right style="thin">
        <color theme="1"/>
      </right>
      <top style="dotted">
        <color indexed="64"/>
      </top>
      <bottom style="hair">
        <color theme="1"/>
      </bottom>
      <diagonal/>
    </border>
    <border>
      <left style="thin">
        <color theme="1"/>
      </left>
      <right style="dotted">
        <color theme="1"/>
      </right>
      <top style="dotted">
        <color indexed="64"/>
      </top>
      <bottom style="dotted">
        <color theme="1"/>
      </bottom>
      <diagonal/>
    </border>
    <border>
      <left style="dotted">
        <color theme="1"/>
      </left>
      <right style="thin">
        <color theme="1"/>
      </right>
      <top style="dotted">
        <color indexed="64"/>
      </top>
      <bottom style="dotted">
        <color theme="1"/>
      </bottom>
      <diagonal/>
    </border>
    <border>
      <left style="thin">
        <color theme="1"/>
      </left>
      <right style="thin">
        <color theme="1"/>
      </right>
      <top style="dotted">
        <color indexed="64"/>
      </top>
      <bottom style="dotted">
        <color theme="1"/>
      </bottom>
      <diagonal/>
    </border>
    <border>
      <left style="thin">
        <color theme="1"/>
      </left>
      <right style="thin">
        <color indexed="64"/>
      </right>
      <top style="dotted">
        <color indexed="64"/>
      </top>
      <bottom style="dotted">
        <color theme="1"/>
      </bottom>
      <diagonal/>
    </border>
    <border>
      <left style="thin">
        <color theme="1"/>
      </left>
      <right style="thin">
        <color indexed="64"/>
      </right>
      <top style="thin">
        <color indexed="64"/>
      </top>
      <bottom style="hair">
        <color theme="1"/>
      </bottom>
      <diagonal/>
    </border>
    <border>
      <left style="thin">
        <color theme="1"/>
      </left>
      <right style="thin">
        <color indexed="64"/>
      </right>
      <top style="hair">
        <color theme="1"/>
      </top>
      <bottom style="thin">
        <color indexed="64"/>
      </bottom>
      <diagonal/>
    </border>
    <border>
      <left/>
      <right style="thin">
        <color indexed="64"/>
      </right>
      <top/>
      <bottom/>
      <diagonal/>
    </border>
    <border>
      <left style="thin">
        <color theme="1"/>
      </left>
      <right style="thin">
        <color indexed="64"/>
      </right>
      <top style="hair">
        <color theme="1"/>
      </top>
      <bottom/>
      <diagonal/>
    </border>
    <border>
      <left/>
      <right style="thin">
        <color indexed="64"/>
      </right>
      <top style="thin">
        <color indexed="64"/>
      </top>
      <bottom style="dotted">
        <color theme="1"/>
      </bottom>
      <diagonal/>
    </border>
    <border>
      <left/>
      <right style="thin">
        <color indexed="64"/>
      </right>
      <top style="dotted">
        <color theme="1"/>
      </top>
      <bottom style="dotted">
        <color theme="1"/>
      </bottom>
      <diagonal/>
    </border>
    <border>
      <left/>
      <right style="thin">
        <color indexed="64"/>
      </right>
      <top style="dotted">
        <color theme="1"/>
      </top>
      <bottom style="thin">
        <color indexed="64"/>
      </bottom>
      <diagonal/>
    </border>
    <border>
      <left style="thin">
        <color theme="1"/>
      </left>
      <right style="thin">
        <color indexed="64"/>
      </right>
      <top style="thin">
        <color indexed="64"/>
      </top>
      <bottom style="thin">
        <color indexed="64"/>
      </bottom>
      <diagonal/>
    </border>
    <border>
      <left style="thin">
        <color theme="1"/>
      </left>
      <right style="thin">
        <color indexed="64"/>
      </right>
      <top style="thin">
        <color theme="1"/>
      </top>
      <bottom style="hair">
        <color theme="1"/>
      </bottom>
      <diagonal/>
    </border>
  </borders>
  <cellStyleXfs count="11">
    <xf numFmtId="0" fontId="0" fillId="0" borderId="0"/>
    <xf numFmtId="164" fontId="8" fillId="0" borderId="0" applyFont="0" applyFill="0" applyBorder="0" applyAlignment="0" applyProtection="0"/>
    <xf numFmtId="164" fontId="1" fillId="0" borderId="0" applyFont="0" applyFill="0" applyBorder="0" applyAlignment="0" applyProtection="0"/>
    <xf numFmtId="0" fontId="1" fillId="0" borderId="0"/>
    <xf numFmtId="0" fontId="5" fillId="0" borderId="0"/>
    <xf numFmtId="0" fontId="15" fillId="0" borderId="0">
      <alignment vertical="center"/>
    </xf>
    <xf numFmtId="164" fontId="15" fillId="0" borderId="0" applyFont="0" applyFill="0" applyBorder="0" applyAlignment="0" applyProtection="0"/>
    <xf numFmtId="0" fontId="1" fillId="0" borderId="0"/>
    <xf numFmtId="164" fontId="1" fillId="0" borderId="0" applyFont="0" applyFill="0" applyBorder="0" applyAlignment="0" applyProtection="0"/>
    <xf numFmtId="0" fontId="8" fillId="0" borderId="0"/>
    <xf numFmtId="164" fontId="8" fillId="0" borderId="0" applyFont="0" applyFill="0" applyBorder="0" applyAlignment="0" applyProtection="0"/>
  </cellStyleXfs>
  <cellXfs count="267">
    <xf numFmtId="0" fontId="0" fillId="0" borderId="0" xfId="0"/>
    <xf numFmtId="0" fontId="10" fillId="0" borderId="0" xfId="0" applyFont="1"/>
    <xf numFmtId="0" fontId="10" fillId="2" borderId="0" xfId="0" applyFont="1" applyFill="1"/>
    <xf numFmtId="0" fontId="14" fillId="0" borderId="0" xfId="0" applyFont="1"/>
    <xf numFmtId="0" fontId="7" fillId="2" borderId="0" xfId="0" applyFont="1" applyFill="1"/>
    <xf numFmtId="0" fontId="7" fillId="2" borderId="39" xfId="0" applyFont="1" applyFill="1" applyBorder="1" applyAlignment="1">
      <alignment horizontal="left" vertical="center" wrapText="1"/>
    </xf>
    <xf numFmtId="0" fontId="21" fillId="0" borderId="0" xfId="0" applyFont="1"/>
    <xf numFmtId="0" fontId="4" fillId="0" borderId="0" xfId="3" applyFont="1" applyAlignment="1">
      <alignment vertical="center"/>
    </xf>
    <xf numFmtId="0" fontId="22" fillId="0" borderId="0" xfId="3" quotePrefix="1" applyFont="1" applyAlignment="1">
      <alignment horizontal="left" vertical="center"/>
    </xf>
    <xf numFmtId="0" fontId="22" fillId="0" borderId="0" xfId="3" applyFont="1" applyAlignment="1">
      <alignment horizontal="left" vertical="center"/>
    </xf>
    <xf numFmtId="0" fontId="4" fillId="0" borderId="0" xfId="3" applyFont="1" applyAlignment="1">
      <alignment horizontal="left" vertical="center"/>
    </xf>
    <xf numFmtId="165" fontId="4" fillId="0" borderId="0" xfId="3" applyNumberFormat="1" applyFont="1" applyAlignment="1">
      <alignment vertical="center"/>
    </xf>
    <xf numFmtId="0" fontId="4" fillId="0" borderId="0" xfId="3" applyFont="1" applyAlignment="1">
      <alignment horizontal="center" vertical="center"/>
    </xf>
    <xf numFmtId="166" fontId="4" fillId="0" borderId="0" xfId="3" applyNumberFormat="1" applyFont="1" applyAlignment="1">
      <alignment horizontal="center" vertical="center"/>
    </xf>
    <xf numFmtId="0" fontId="4" fillId="0" borderId="0" xfId="0" applyFont="1" applyAlignment="1">
      <alignment vertical="center"/>
    </xf>
    <xf numFmtId="0" fontId="4" fillId="0" borderId="0" xfId="3" quotePrefix="1" applyFont="1" applyAlignment="1">
      <alignment horizontal="left" vertical="center"/>
    </xf>
    <xf numFmtId="167" fontId="2" fillId="0" borderId="0" xfId="2" applyNumberFormat="1" applyFont="1" applyAlignment="1">
      <alignment vertical="center" wrapText="1"/>
    </xf>
    <xf numFmtId="165" fontId="2" fillId="0" borderId="0" xfId="3" applyNumberFormat="1" applyFont="1" applyAlignment="1">
      <alignment vertical="center"/>
    </xf>
    <xf numFmtId="165" fontId="4" fillId="0" borderId="0" xfId="3" applyNumberFormat="1" applyFont="1" applyAlignment="1">
      <alignment horizontal="center" vertical="center"/>
    </xf>
    <xf numFmtId="0" fontId="3" fillId="0" borderId="0" xfId="3" quotePrefix="1" applyFont="1" applyAlignment="1">
      <alignment horizontal="left" vertical="center"/>
    </xf>
    <xf numFmtId="0" fontId="9" fillId="0" borderId="0" xfId="0" applyFont="1" applyAlignment="1">
      <alignment vertical="center"/>
    </xf>
    <xf numFmtId="0" fontId="16" fillId="0" borderId="0" xfId="0" applyFont="1" applyAlignment="1">
      <alignment vertical="center"/>
    </xf>
    <xf numFmtId="0" fontId="9" fillId="0" borderId="0" xfId="0" applyFont="1" applyAlignment="1">
      <alignment horizontal="left" vertical="center"/>
    </xf>
    <xf numFmtId="165" fontId="11" fillId="0" borderId="0" xfId="0" applyNumberFormat="1" applyFont="1" applyAlignment="1">
      <alignment vertical="center"/>
    </xf>
    <xf numFmtId="165" fontId="11" fillId="0" borderId="0" xfId="0" applyNumberFormat="1" applyFont="1" applyAlignment="1">
      <alignment horizontal="center" vertical="center"/>
    </xf>
    <xf numFmtId="3" fontId="11" fillId="4" borderId="27" xfId="0" applyNumberFormat="1" applyFont="1" applyFill="1" applyBorder="1" applyAlignment="1">
      <alignment horizontal="center" vertical="center" wrapText="1"/>
    </xf>
    <xf numFmtId="49" fontId="10" fillId="2" borderId="60" xfId="0" applyNumberFormat="1" applyFont="1" applyFill="1" applyBorder="1" applyAlignment="1">
      <alignment horizontal="left" vertical="center"/>
    </xf>
    <xf numFmtId="49" fontId="21" fillId="3" borderId="65" xfId="0" applyNumberFormat="1" applyFont="1" applyFill="1" applyBorder="1" applyAlignment="1">
      <alignment horizontal="left" vertical="center"/>
    </xf>
    <xf numFmtId="0" fontId="21" fillId="3" borderId="66" xfId="0" applyFont="1" applyFill="1" applyBorder="1" applyAlignment="1">
      <alignment horizontal="left" vertical="center"/>
    </xf>
    <xf numFmtId="0" fontId="21" fillId="3" borderId="66" xfId="0" applyFont="1" applyFill="1" applyBorder="1" applyAlignment="1">
      <alignment horizontal="center" vertical="center"/>
    </xf>
    <xf numFmtId="167" fontId="28" fillId="0" borderId="0" xfId="1" applyNumberFormat="1" applyFont="1"/>
    <xf numFmtId="0" fontId="28" fillId="0" borderId="0" xfId="0" applyFont="1"/>
    <xf numFmtId="0" fontId="21" fillId="3" borderId="29" xfId="0" applyFont="1" applyFill="1" applyBorder="1" applyAlignment="1">
      <alignment horizontal="center" vertical="center" wrapText="1"/>
    </xf>
    <xf numFmtId="0" fontId="21" fillId="3" borderId="30" xfId="0" applyFont="1" applyFill="1" applyBorder="1" applyAlignment="1">
      <alignment horizontal="left" vertical="center"/>
    </xf>
    <xf numFmtId="0" fontId="21" fillId="3" borderId="31" xfId="0" applyFont="1" applyFill="1" applyBorder="1" applyAlignment="1">
      <alignment horizontal="left" vertical="center"/>
    </xf>
    <xf numFmtId="0" fontId="21" fillId="3" borderId="32" xfId="0" applyFont="1" applyFill="1" applyBorder="1" applyAlignment="1">
      <alignment horizontal="center" vertical="center" wrapText="1"/>
    </xf>
    <xf numFmtId="1" fontId="21" fillId="3" borderId="32" xfId="0" applyNumberFormat="1" applyFont="1" applyFill="1" applyBorder="1" applyAlignment="1">
      <alignment horizontal="center" vertical="center" wrapText="1"/>
    </xf>
    <xf numFmtId="0" fontId="21" fillId="3" borderId="32" xfId="0" applyFont="1" applyFill="1" applyBorder="1" applyAlignment="1">
      <alignment horizontal="center" vertical="center"/>
    </xf>
    <xf numFmtId="164" fontId="21" fillId="3" borderId="32" xfId="1" applyFont="1" applyFill="1" applyBorder="1" applyAlignment="1">
      <alignment horizontal="center" vertical="center"/>
    </xf>
    <xf numFmtId="167" fontId="21" fillId="3" borderId="32" xfId="1" applyNumberFormat="1" applyFont="1" applyFill="1" applyBorder="1" applyAlignment="1">
      <alignment horizontal="center" vertical="center"/>
    </xf>
    <xf numFmtId="167" fontId="21" fillId="3" borderId="32" xfId="1" applyNumberFormat="1" applyFont="1" applyFill="1" applyBorder="1" applyAlignment="1">
      <alignment horizontal="right" vertical="center"/>
    </xf>
    <xf numFmtId="0" fontId="21" fillId="2" borderId="33" xfId="0" applyFont="1" applyFill="1" applyBorder="1" applyAlignment="1">
      <alignment horizontal="center" vertical="center" wrapText="1"/>
    </xf>
    <xf numFmtId="0" fontId="10" fillId="2" borderId="25" xfId="0" applyFont="1" applyFill="1" applyBorder="1" applyAlignment="1">
      <alignment horizontal="left" vertical="center"/>
    </xf>
    <xf numFmtId="0" fontId="10" fillId="2" borderId="26" xfId="0" applyFont="1" applyFill="1" applyBorder="1" applyAlignment="1">
      <alignment horizontal="left" vertical="center"/>
    </xf>
    <xf numFmtId="0" fontId="21" fillId="2" borderId="24" xfId="0" applyFont="1" applyFill="1" applyBorder="1" applyAlignment="1">
      <alignment horizontal="center" vertical="center" wrapText="1"/>
    </xf>
    <xf numFmtId="1" fontId="21" fillId="2" borderId="24" xfId="0" applyNumberFormat="1" applyFont="1" applyFill="1" applyBorder="1" applyAlignment="1">
      <alignment horizontal="center" vertical="center" wrapText="1"/>
    </xf>
    <xf numFmtId="0" fontId="21" fillId="2" borderId="24" xfId="0" applyFont="1" applyFill="1" applyBorder="1" applyAlignment="1">
      <alignment horizontal="center" vertical="center"/>
    </xf>
    <xf numFmtId="164" fontId="21" fillId="2" borderId="24" xfId="1" applyFont="1" applyFill="1" applyBorder="1" applyAlignment="1">
      <alignment horizontal="center" vertical="center"/>
    </xf>
    <xf numFmtId="167" fontId="21" fillId="2" borderId="24" xfId="1" applyNumberFormat="1" applyFont="1" applyFill="1" applyBorder="1" applyAlignment="1">
      <alignment horizontal="center" vertical="center"/>
    </xf>
    <xf numFmtId="167" fontId="21" fillId="2" borderId="24" xfId="1" applyNumberFormat="1" applyFont="1" applyFill="1" applyBorder="1" applyAlignment="1">
      <alignment horizontal="right" vertical="center"/>
    </xf>
    <xf numFmtId="0" fontId="10" fillId="2" borderId="25" xfId="0" applyFont="1" applyFill="1" applyBorder="1" applyAlignment="1">
      <alignment horizontal="left" vertical="center" wrapText="1"/>
    </xf>
    <xf numFmtId="0" fontId="10" fillId="2" borderId="26" xfId="0" quotePrefix="1" applyFont="1" applyFill="1" applyBorder="1" applyAlignment="1">
      <alignment horizontal="left" vertical="center" wrapText="1"/>
    </xf>
    <xf numFmtId="0" fontId="10" fillId="2" borderId="26" xfId="0" applyFont="1" applyFill="1" applyBorder="1" applyAlignment="1">
      <alignment horizontal="left" vertical="center" wrapText="1"/>
    </xf>
    <xf numFmtId="0" fontId="21" fillId="3" borderId="33" xfId="0" applyFont="1" applyFill="1" applyBorder="1" applyAlignment="1">
      <alignment horizontal="center" vertical="center" wrapText="1"/>
    </xf>
    <xf numFmtId="0" fontId="21" fillId="3" borderId="25" xfId="0" applyFont="1" applyFill="1" applyBorder="1" applyAlignment="1">
      <alignment horizontal="left" vertical="center"/>
    </xf>
    <xf numFmtId="0" fontId="21" fillId="3" borderId="26" xfId="0" applyFont="1" applyFill="1" applyBorder="1" applyAlignment="1">
      <alignment horizontal="left" vertical="center"/>
    </xf>
    <xf numFmtId="0" fontId="21" fillId="3" borderId="24" xfId="0" applyFont="1" applyFill="1" applyBorder="1" applyAlignment="1">
      <alignment horizontal="center" vertical="center" wrapText="1"/>
    </xf>
    <xf numFmtId="1" fontId="21" fillId="3" borderId="24" xfId="0" applyNumberFormat="1" applyFont="1" applyFill="1" applyBorder="1" applyAlignment="1">
      <alignment horizontal="center" vertical="center" wrapText="1"/>
    </xf>
    <xf numFmtId="0" fontId="21" fillId="3" borderId="24" xfId="0" applyFont="1" applyFill="1" applyBorder="1" applyAlignment="1">
      <alignment horizontal="center" vertical="center"/>
    </xf>
    <xf numFmtId="164" fontId="21" fillId="3" borderId="24" xfId="1" applyFont="1" applyFill="1" applyBorder="1" applyAlignment="1">
      <alignment horizontal="center" vertical="center"/>
    </xf>
    <xf numFmtId="167" fontId="21" fillId="3" borderId="24" xfId="1" applyNumberFormat="1" applyFont="1" applyFill="1" applyBorder="1" applyAlignment="1">
      <alignment horizontal="center" vertical="center"/>
    </xf>
    <xf numFmtId="167" fontId="21" fillId="3" borderId="24" xfId="1" applyNumberFormat="1" applyFont="1" applyFill="1" applyBorder="1" applyAlignment="1">
      <alignment horizontal="right" vertical="center"/>
    </xf>
    <xf numFmtId="0" fontId="10" fillId="2" borderId="24" xfId="0" applyFont="1" applyFill="1" applyBorder="1" applyAlignment="1">
      <alignment horizontal="center" vertical="center" wrapText="1"/>
    </xf>
    <xf numFmtId="1" fontId="10" fillId="2" borderId="24" xfId="0" applyNumberFormat="1" applyFont="1" applyFill="1" applyBorder="1" applyAlignment="1">
      <alignment horizontal="center" vertical="center" wrapText="1"/>
    </xf>
    <xf numFmtId="0" fontId="10" fillId="2" borderId="24" xfId="0" applyFont="1" applyFill="1" applyBorder="1" applyAlignment="1">
      <alignment horizontal="center" vertical="center"/>
    </xf>
    <xf numFmtId="164" fontId="10" fillId="2" borderId="24" xfId="1" applyFont="1" applyFill="1" applyBorder="1" applyAlignment="1">
      <alignment horizontal="center" vertical="center"/>
    </xf>
    <xf numFmtId="167" fontId="10" fillId="2" borderId="24" xfId="1" applyNumberFormat="1" applyFont="1" applyFill="1" applyBorder="1" applyAlignment="1">
      <alignment horizontal="center" vertical="center"/>
    </xf>
    <xf numFmtId="167" fontId="10" fillId="2" borderId="24" xfId="1" applyNumberFormat="1" applyFont="1" applyFill="1" applyBorder="1" applyAlignment="1">
      <alignment horizontal="right" vertical="center"/>
    </xf>
    <xf numFmtId="0" fontId="10" fillId="2" borderId="33" xfId="0" applyFont="1" applyFill="1" applyBorder="1" applyAlignment="1">
      <alignment horizontal="center" vertical="center" wrapText="1"/>
    </xf>
    <xf numFmtId="164" fontId="10" fillId="2" borderId="24" xfId="1" applyFont="1" applyFill="1" applyBorder="1" applyAlignment="1">
      <alignment horizontal="center" vertical="center" wrapText="1"/>
    </xf>
    <xf numFmtId="0" fontId="10" fillId="2" borderId="40" xfId="0" applyFont="1" applyFill="1" applyBorder="1" applyAlignment="1">
      <alignment horizontal="center" vertical="center" wrapText="1"/>
    </xf>
    <xf numFmtId="0" fontId="21" fillId="2" borderId="59" xfId="5" applyFont="1" applyFill="1" applyBorder="1" applyAlignment="1">
      <alignment vertical="center" wrapText="1"/>
    </xf>
    <xf numFmtId="0" fontId="31" fillId="2" borderId="26" xfId="9" applyFont="1" applyFill="1" applyBorder="1" applyAlignment="1">
      <alignment horizontal="left" vertical="center" wrapText="1"/>
    </xf>
    <xf numFmtId="0" fontId="10" fillId="2" borderId="24" xfId="9" applyFont="1" applyFill="1" applyBorder="1" applyAlignment="1">
      <alignment horizontal="center" vertical="center" wrapText="1"/>
    </xf>
    <xf numFmtId="1" fontId="10" fillId="2" borderId="24" xfId="9" applyNumberFormat="1" applyFont="1" applyFill="1" applyBorder="1" applyAlignment="1">
      <alignment horizontal="center" vertical="center" wrapText="1"/>
    </xf>
    <xf numFmtId="0" fontId="10" fillId="2" borderId="24" xfId="9" applyFont="1" applyFill="1" applyBorder="1" applyAlignment="1">
      <alignment horizontal="center" vertical="center"/>
    </xf>
    <xf numFmtId="164" fontId="10" fillId="2" borderId="24" xfId="10" applyFont="1" applyFill="1" applyBorder="1" applyAlignment="1">
      <alignment horizontal="center" vertical="center"/>
    </xf>
    <xf numFmtId="167" fontId="10" fillId="2" borderId="24" xfId="10" applyNumberFormat="1" applyFont="1" applyFill="1" applyBorder="1" applyAlignment="1">
      <alignment horizontal="center" vertical="center"/>
    </xf>
    <xf numFmtId="167" fontId="10" fillId="2" borderId="36" xfId="6" applyNumberFormat="1" applyFont="1" applyFill="1" applyBorder="1" applyAlignment="1" applyProtection="1">
      <alignment horizontal="right" vertical="center"/>
    </xf>
    <xf numFmtId="0" fontId="10" fillId="2" borderId="63" xfId="9" applyFont="1" applyFill="1" applyBorder="1" applyAlignment="1">
      <alignment horizontal="center" vertical="center" wrapText="1"/>
    </xf>
    <xf numFmtId="0" fontId="10" fillId="2" borderId="0" xfId="5" applyFont="1" applyFill="1" applyAlignment="1"/>
    <xf numFmtId="167" fontId="10" fillId="2" borderId="24" xfId="6" applyNumberFormat="1" applyFont="1" applyFill="1" applyBorder="1" applyAlignment="1" applyProtection="1">
      <alignment horizontal="center" vertical="center"/>
    </xf>
    <xf numFmtId="0" fontId="10" fillId="2" borderId="33" xfId="0" applyFont="1" applyFill="1" applyBorder="1" applyAlignment="1">
      <alignment vertical="center" wrapText="1"/>
    </xf>
    <xf numFmtId="3" fontId="10" fillId="2" borderId="24" xfId="0" applyNumberFormat="1" applyFont="1" applyFill="1" applyBorder="1" applyAlignment="1">
      <alignment horizontal="right" vertical="center"/>
    </xf>
    <xf numFmtId="0" fontId="21" fillId="2" borderId="34" xfId="0" applyFont="1" applyFill="1" applyBorder="1" applyAlignment="1">
      <alignment vertical="center" wrapText="1"/>
    </xf>
    <xf numFmtId="0" fontId="21" fillId="2" borderId="28" xfId="0" applyFont="1" applyFill="1" applyBorder="1" applyAlignment="1">
      <alignment horizontal="center" vertical="center" wrapText="1"/>
    </xf>
    <xf numFmtId="1" fontId="21" fillId="2" borderId="28" xfId="0" applyNumberFormat="1" applyFont="1" applyFill="1" applyBorder="1" applyAlignment="1">
      <alignment horizontal="center" vertical="center" wrapText="1"/>
    </xf>
    <xf numFmtId="0" fontId="21" fillId="2" borderId="28" xfId="0" applyFont="1" applyFill="1" applyBorder="1" applyAlignment="1">
      <alignment horizontal="center" vertical="center"/>
    </xf>
    <xf numFmtId="3" fontId="21" fillId="2" borderId="28" xfId="0" applyNumberFormat="1" applyFont="1" applyFill="1" applyBorder="1" applyAlignment="1">
      <alignment horizontal="center" vertical="center"/>
    </xf>
    <xf numFmtId="2" fontId="21" fillId="2" borderId="28" xfId="0" applyNumberFormat="1" applyFont="1" applyFill="1" applyBorder="1" applyAlignment="1">
      <alignment horizontal="center" vertical="center"/>
    </xf>
    <xf numFmtId="3" fontId="21" fillId="2" borderId="28" xfId="0" applyNumberFormat="1" applyFont="1" applyFill="1" applyBorder="1" applyAlignment="1">
      <alignment horizontal="right" vertical="center"/>
    </xf>
    <xf numFmtId="0" fontId="10" fillId="2" borderId="49" xfId="0" applyFont="1" applyFill="1" applyBorder="1" applyAlignment="1">
      <alignment horizontal="center" vertical="center" wrapText="1"/>
    </xf>
    <xf numFmtId="0" fontId="10" fillId="2" borderId="50" xfId="0" applyFont="1" applyFill="1" applyBorder="1" applyAlignment="1">
      <alignment horizontal="left" vertical="center"/>
    </xf>
    <xf numFmtId="0" fontId="10" fillId="2" borderId="51" xfId="0" applyFont="1" applyFill="1" applyBorder="1" applyAlignment="1">
      <alignment horizontal="left" vertical="center" wrapText="1"/>
    </xf>
    <xf numFmtId="0" fontId="10" fillId="2" borderId="52" xfId="0" applyFont="1" applyFill="1" applyBorder="1" applyAlignment="1">
      <alignment horizontal="center" vertical="center" wrapText="1"/>
    </xf>
    <xf numFmtId="1" fontId="10" fillId="2" borderId="52" xfId="0" applyNumberFormat="1" applyFont="1" applyFill="1" applyBorder="1" applyAlignment="1">
      <alignment horizontal="center" vertical="center" wrapText="1"/>
    </xf>
    <xf numFmtId="0" fontId="10" fillId="2" borderId="52" xfId="0" applyFont="1" applyFill="1" applyBorder="1" applyAlignment="1">
      <alignment horizontal="center" vertical="center"/>
    </xf>
    <xf numFmtId="164" fontId="10" fillId="2" borderId="52" xfId="1" applyFont="1" applyFill="1" applyBorder="1" applyAlignment="1">
      <alignment horizontal="center" vertical="center"/>
    </xf>
    <xf numFmtId="167" fontId="10" fillId="2" borderId="52" xfId="1" applyNumberFormat="1" applyFont="1" applyFill="1" applyBorder="1" applyAlignment="1">
      <alignment horizontal="center" vertical="center"/>
    </xf>
    <xf numFmtId="167" fontId="10" fillId="2" borderId="52" xfId="1" applyNumberFormat="1" applyFont="1" applyFill="1" applyBorder="1" applyAlignment="1">
      <alignment horizontal="right" vertical="center"/>
    </xf>
    <xf numFmtId="1" fontId="21" fillId="5" borderId="0" xfId="0" applyNumberFormat="1" applyFont="1" applyFill="1" applyAlignment="1">
      <alignment horizontal="center" vertical="center" wrapText="1"/>
    </xf>
    <xf numFmtId="0" fontId="21" fillId="5" borderId="0" xfId="0" applyFont="1" applyFill="1" applyAlignment="1">
      <alignment horizontal="center" vertical="center"/>
    </xf>
    <xf numFmtId="3" fontId="21" fillId="5" borderId="0" xfId="0" applyNumberFormat="1" applyFont="1" applyFill="1" applyAlignment="1">
      <alignment horizontal="center" vertical="center"/>
    </xf>
    <xf numFmtId="2" fontId="21" fillId="5" borderId="0" xfId="0" applyNumberFormat="1" applyFont="1" applyFill="1" applyAlignment="1">
      <alignment horizontal="center" vertical="center"/>
    </xf>
    <xf numFmtId="3" fontId="21" fillId="5" borderId="0" xfId="0" applyNumberFormat="1" applyFont="1" applyFill="1" applyAlignment="1">
      <alignment horizontal="right" vertical="center"/>
    </xf>
    <xf numFmtId="0" fontId="21" fillId="3" borderId="29" xfId="5" applyFont="1" applyFill="1" applyBorder="1" applyAlignment="1">
      <alignment horizontal="center" vertical="center" wrapText="1"/>
    </xf>
    <xf numFmtId="1" fontId="21" fillId="3" borderId="32" xfId="5" applyNumberFormat="1" applyFont="1" applyFill="1" applyBorder="1" applyAlignment="1">
      <alignment horizontal="center" vertical="center" wrapText="1"/>
    </xf>
    <xf numFmtId="0" fontId="21" fillId="3" borderId="32" xfId="5" applyFont="1" applyFill="1" applyBorder="1" applyAlignment="1">
      <alignment horizontal="center" vertical="center"/>
    </xf>
    <xf numFmtId="164" fontId="21" fillId="3" borderId="32" xfId="6" applyFont="1" applyFill="1" applyBorder="1" applyAlignment="1" applyProtection="1">
      <alignment horizontal="center" vertical="center"/>
    </xf>
    <xf numFmtId="167" fontId="21" fillId="3" borderId="32" xfId="6" applyNumberFormat="1" applyFont="1" applyFill="1" applyBorder="1" applyAlignment="1" applyProtection="1">
      <alignment horizontal="center" vertical="center"/>
    </xf>
    <xf numFmtId="167" fontId="21" fillId="3" borderId="38" xfId="6" applyNumberFormat="1" applyFont="1" applyFill="1" applyBorder="1" applyAlignment="1" applyProtection="1">
      <alignment horizontal="right" vertical="center"/>
    </xf>
    <xf numFmtId="0" fontId="21" fillId="3" borderId="62" xfId="5" applyFont="1" applyFill="1" applyBorder="1" applyAlignment="1">
      <alignment horizontal="center" vertical="center" wrapText="1"/>
    </xf>
    <xf numFmtId="0" fontId="21" fillId="2" borderId="24" xfId="5" applyFont="1" applyFill="1" applyBorder="1" applyAlignment="1">
      <alignment horizontal="center" vertical="center" wrapText="1"/>
    </xf>
    <xf numFmtId="1" fontId="21" fillId="2" borderId="24" xfId="5" applyNumberFormat="1" applyFont="1" applyFill="1" applyBorder="1" applyAlignment="1">
      <alignment horizontal="center" vertical="center" wrapText="1"/>
    </xf>
    <xf numFmtId="0" fontId="21" fillId="2" borderId="24" xfId="5" applyFont="1" applyFill="1" applyBorder="1" applyAlignment="1">
      <alignment horizontal="center" vertical="center"/>
    </xf>
    <xf numFmtId="164" fontId="21" fillId="2" borderId="24" xfId="6" applyFont="1" applyFill="1" applyBorder="1" applyAlignment="1" applyProtection="1">
      <alignment horizontal="center" vertical="center"/>
    </xf>
    <xf numFmtId="167" fontId="21" fillId="2" borderId="24" xfId="6" applyNumberFormat="1" applyFont="1" applyFill="1" applyBorder="1" applyAlignment="1" applyProtection="1">
      <alignment horizontal="center" vertical="center"/>
    </xf>
    <xf numFmtId="167" fontId="21" fillId="2" borderId="35" xfId="6" applyNumberFormat="1" applyFont="1" applyFill="1" applyBorder="1" applyAlignment="1" applyProtection="1">
      <alignment horizontal="right" vertical="center"/>
    </xf>
    <xf numFmtId="0" fontId="21" fillId="2" borderId="63" xfId="5" applyFont="1" applyFill="1" applyBorder="1" applyAlignment="1">
      <alignment horizontal="center" vertical="center" wrapText="1"/>
    </xf>
    <xf numFmtId="0" fontId="10" fillId="2" borderId="25" xfId="5" applyFont="1" applyFill="1" applyBorder="1" applyAlignment="1">
      <alignment horizontal="left" vertical="center"/>
    </xf>
    <xf numFmtId="0" fontId="10" fillId="2" borderId="26" xfId="5" applyFont="1" applyFill="1" applyBorder="1" applyAlignment="1">
      <alignment horizontal="left" vertical="center" wrapText="1"/>
    </xf>
    <xf numFmtId="0" fontId="10" fillId="2" borderId="24" xfId="5" applyFont="1" applyFill="1" applyBorder="1" applyAlignment="1">
      <alignment horizontal="center" vertical="center" wrapText="1"/>
    </xf>
    <xf numFmtId="1" fontId="10" fillId="2" borderId="24" xfId="5" applyNumberFormat="1" applyFont="1" applyFill="1" applyBorder="1" applyAlignment="1">
      <alignment horizontal="center" vertical="center" wrapText="1"/>
    </xf>
    <xf numFmtId="0" fontId="10" fillId="2" borderId="24" xfId="5" applyFont="1" applyFill="1" applyBorder="1" applyAlignment="1">
      <alignment horizontal="center" vertical="center"/>
    </xf>
    <xf numFmtId="164" fontId="10" fillId="2" borderId="24" xfId="6" applyFont="1" applyFill="1" applyBorder="1" applyAlignment="1" applyProtection="1">
      <alignment horizontal="center" vertical="center"/>
    </xf>
    <xf numFmtId="167" fontId="10" fillId="2" borderId="35" xfId="6" applyNumberFormat="1" applyFont="1" applyFill="1" applyBorder="1" applyAlignment="1" applyProtection="1">
      <alignment horizontal="right" vertical="center"/>
    </xf>
    <xf numFmtId="0" fontId="10" fillId="2" borderId="63" xfId="5" applyFont="1" applyFill="1" applyBorder="1" applyAlignment="1">
      <alignment horizontal="center" vertical="center" wrapText="1"/>
    </xf>
    <xf numFmtId="0" fontId="10" fillId="2" borderId="25" xfId="5" applyFont="1" applyFill="1" applyBorder="1" applyAlignment="1">
      <alignment horizontal="left" vertical="center" wrapText="1"/>
    </xf>
    <xf numFmtId="0" fontId="10" fillId="2" borderId="25" xfId="5" applyFont="1" applyFill="1" applyBorder="1" applyAlignment="1">
      <alignment horizontal="center" vertical="center"/>
    </xf>
    <xf numFmtId="167" fontId="10" fillId="2" borderId="35" xfId="1" applyNumberFormat="1" applyFont="1" applyFill="1" applyBorder="1" applyAlignment="1">
      <alignment horizontal="left" vertical="center"/>
    </xf>
    <xf numFmtId="0" fontId="21" fillId="2" borderId="25" xfId="7" applyFont="1" applyFill="1" applyBorder="1" applyAlignment="1">
      <alignment horizontal="left" vertical="center"/>
    </xf>
    <xf numFmtId="0" fontId="21" fillId="2" borderId="26" xfId="7" applyFont="1" applyFill="1" applyBorder="1" applyAlignment="1">
      <alignment horizontal="left" vertical="center"/>
    </xf>
    <xf numFmtId="0" fontId="21" fillId="2" borderId="24" xfId="7" applyFont="1" applyFill="1" applyBorder="1" applyAlignment="1">
      <alignment horizontal="center" vertical="center" wrapText="1"/>
    </xf>
    <xf numFmtId="1" fontId="21" fillId="2" borderId="24" xfId="7" applyNumberFormat="1" applyFont="1" applyFill="1" applyBorder="1" applyAlignment="1">
      <alignment horizontal="center" vertical="center" wrapText="1"/>
    </xf>
    <xf numFmtId="0" fontId="21" fillId="2" borderId="24" xfId="7" applyFont="1" applyFill="1" applyBorder="1" applyAlignment="1">
      <alignment horizontal="center" vertical="center"/>
    </xf>
    <xf numFmtId="164" fontId="21" fillId="2" borderId="24" xfId="8" applyFont="1" applyFill="1" applyBorder="1" applyAlignment="1">
      <alignment horizontal="center" vertical="center"/>
    </xf>
    <xf numFmtId="0" fontId="21" fillId="2" borderId="63" xfId="7" applyFont="1" applyFill="1" applyBorder="1" applyAlignment="1">
      <alignment horizontal="center" vertical="center" wrapText="1"/>
    </xf>
    <xf numFmtId="0" fontId="21" fillId="2" borderId="71" xfId="5" applyFont="1" applyFill="1" applyBorder="1" applyAlignment="1">
      <alignment vertical="center" wrapText="1"/>
    </xf>
    <xf numFmtId="0" fontId="10" fillId="2" borderId="72" xfId="7" applyFont="1" applyFill="1" applyBorder="1" applyAlignment="1">
      <alignment horizontal="left" vertical="center"/>
    </xf>
    <xf numFmtId="0" fontId="10" fillId="2" borderId="73" xfId="7" applyFont="1" applyFill="1" applyBorder="1" applyAlignment="1">
      <alignment horizontal="left" vertical="center" wrapText="1"/>
    </xf>
    <xf numFmtId="0" fontId="10" fillId="2" borderId="48" xfId="7" applyFont="1" applyFill="1" applyBorder="1" applyAlignment="1">
      <alignment horizontal="center" vertical="center" wrapText="1"/>
    </xf>
    <xf numFmtId="1" fontId="10" fillId="2" borderId="48" xfId="7" applyNumberFormat="1" applyFont="1" applyFill="1" applyBorder="1" applyAlignment="1">
      <alignment horizontal="center" vertical="center" wrapText="1"/>
    </xf>
    <xf numFmtId="0" fontId="10" fillId="2" borderId="48" xfId="7" applyFont="1" applyFill="1" applyBorder="1" applyAlignment="1">
      <alignment horizontal="center" vertical="center"/>
    </xf>
    <xf numFmtId="164" fontId="10" fillId="2" borderId="48" xfId="8" applyFont="1" applyFill="1" applyBorder="1" applyAlignment="1">
      <alignment horizontal="center" vertical="center"/>
    </xf>
    <xf numFmtId="167" fontId="10" fillId="2" borderId="72" xfId="8" applyNumberFormat="1" applyFont="1" applyFill="1" applyBorder="1" applyAlignment="1">
      <alignment horizontal="right" vertical="center"/>
    </xf>
    <xf numFmtId="0" fontId="10" fillId="2" borderId="74" xfId="9" applyFont="1" applyFill="1" applyBorder="1" applyAlignment="1">
      <alignment horizontal="center" vertical="center" wrapText="1"/>
    </xf>
    <xf numFmtId="167" fontId="10" fillId="2" borderId="25" xfId="1" applyNumberFormat="1" applyFont="1" applyFill="1" applyBorder="1" applyAlignment="1">
      <alignment horizontal="right" vertical="center"/>
    </xf>
    <xf numFmtId="167" fontId="21" fillId="2" borderId="24" xfId="8" applyNumberFormat="1" applyFont="1" applyFill="1" applyBorder="1" applyAlignment="1">
      <alignment horizontal="center" vertical="center"/>
    </xf>
    <xf numFmtId="0" fontId="21" fillId="2" borderId="53" xfId="5" applyFont="1" applyFill="1" applyBorder="1" applyAlignment="1">
      <alignment vertical="center" wrapText="1"/>
    </xf>
    <xf numFmtId="0" fontId="10" fillId="2" borderId="37" xfId="7" applyFont="1" applyFill="1" applyBorder="1" applyAlignment="1">
      <alignment horizontal="left" vertical="center"/>
    </xf>
    <xf numFmtId="0" fontId="10" fillId="2" borderId="61" xfId="7" applyFont="1" applyFill="1" applyBorder="1" applyAlignment="1">
      <alignment horizontal="left" vertical="center" wrapText="1"/>
    </xf>
    <xf numFmtId="0" fontId="10" fillId="2" borderId="28" xfId="7" applyFont="1" applyFill="1" applyBorder="1" applyAlignment="1">
      <alignment horizontal="center" vertical="center" wrapText="1"/>
    </xf>
    <xf numFmtId="1" fontId="10" fillId="2" borderId="28" xfId="7" applyNumberFormat="1" applyFont="1" applyFill="1" applyBorder="1" applyAlignment="1">
      <alignment horizontal="center" vertical="center" wrapText="1"/>
    </xf>
    <xf numFmtId="0" fontId="10" fillId="2" borderId="28" xfId="7" applyFont="1" applyFill="1" applyBorder="1" applyAlignment="1">
      <alignment horizontal="center" vertical="center"/>
    </xf>
    <xf numFmtId="164" fontId="10" fillId="2" borderId="28" xfId="8" applyFont="1" applyFill="1" applyBorder="1" applyAlignment="1">
      <alignment horizontal="center" vertical="center"/>
    </xf>
    <xf numFmtId="167" fontId="10" fillId="2" borderId="28" xfId="8" applyNumberFormat="1" applyFont="1" applyFill="1" applyBorder="1" applyAlignment="1">
      <alignment horizontal="center" vertical="center"/>
    </xf>
    <xf numFmtId="167" fontId="10" fillId="2" borderId="37" xfId="8" applyNumberFormat="1" applyFont="1" applyFill="1" applyBorder="1" applyAlignment="1">
      <alignment horizontal="right" vertical="center"/>
    </xf>
    <xf numFmtId="0" fontId="10" fillId="2" borderId="64" xfId="9" applyFont="1" applyFill="1" applyBorder="1" applyAlignment="1">
      <alignment horizontal="center" vertical="center" wrapText="1"/>
    </xf>
    <xf numFmtId="0" fontId="10" fillId="5" borderId="21" xfId="0" applyFont="1" applyFill="1" applyBorder="1" applyAlignment="1">
      <alignment horizontal="center" vertical="center"/>
    </xf>
    <xf numFmtId="0" fontId="10" fillId="2" borderId="75" xfId="0" applyFont="1" applyFill="1" applyBorder="1" applyAlignment="1">
      <alignment horizontal="center" vertical="center" wrapText="1"/>
    </xf>
    <xf numFmtId="0" fontId="10" fillId="2" borderId="76" xfId="0" applyFont="1" applyFill="1" applyBorder="1" applyAlignment="1">
      <alignment horizontal="left" vertical="center"/>
    </xf>
    <xf numFmtId="0" fontId="10" fillId="2" borderId="77" xfId="0" applyFont="1" applyFill="1" applyBorder="1" applyAlignment="1">
      <alignment horizontal="left" vertical="center"/>
    </xf>
    <xf numFmtId="0" fontId="10" fillId="2" borderId="78" xfId="0" applyFont="1" applyFill="1" applyBorder="1" applyAlignment="1">
      <alignment horizontal="center" vertical="center" wrapText="1"/>
    </xf>
    <xf numFmtId="1" fontId="10" fillId="2" borderId="78" xfId="0" applyNumberFormat="1" applyFont="1" applyFill="1" applyBorder="1" applyAlignment="1">
      <alignment horizontal="center" vertical="center" wrapText="1"/>
    </xf>
    <xf numFmtId="0" fontId="10" fillId="2" borderId="78" xfId="0" applyFont="1" applyFill="1" applyBorder="1" applyAlignment="1">
      <alignment horizontal="center" vertical="center"/>
    </xf>
    <xf numFmtId="164" fontId="10" fillId="2" borderId="78" xfId="1" applyFont="1" applyFill="1" applyBorder="1" applyAlignment="1">
      <alignment horizontal="center" vertical="center"/>
    </xf>
    <xf numFmtId="167" fontId="10" fillId="2" borderId="78" xfId="1" applyNumberFormat="1" applyFont="1" applyFill="1" applyBorder="1" applyAlignment="1">
      <alignment horizontal="center" vertical="center"/>
    </xf>
    <xf numFmtId="167" fontId="10" fillId="2" borderId="78" xfId="1" applyNumberFormat="1" applyFont="1" applyFill="1" applyBorder="1" applyAlignment="1">
      <alignment horizontal="right" vertical="center"/>
    </xf>
    <xf numFmtId="0" fontId="33" fillId="2" borderId="69" xfId="0" applyFont="1" applyFill="1" applyBorder="1" applyAlignment="1">
      <alignment horizontal="center" vertical="center" wrapText="1"/>
    </xf>
    <xf numFmtId="0" fontId="10" fillId="2" borderId="51" xfId="0" applyFont="1" applyFill="1" applyBorder="1" applyAlignment="1">
      <alignment horizontal="left" vertical="center"/>
    </xf>
    <xf numFmtId="0" fontId="10" fillId="2" borderId="79" xfId="0" applyFont="1" applyFill="1" applyBorder="1" applyAlignment="1">
      <alignment horizontal="center" vertical="center" wrapText="1"/>
    </xf>
    <xf numFmtId="0" fontId="10" fillId="2" borderId="80" xfId="0" applyFont="1" applyFill="1" applyBorder="1" applyAlignment="1">
      <alignment horizontal="left" vertical="center"/>
    </xf>
    <xf numFmtId="0" fontId="10" fillId="2" borderId="81" xfId="0" applyFont="1" applyFill="1" applyBorder="1" applyAlignment="1">
      <alignment horizontal="left" vertical="center"/>
    </xf>
    <xf numFmtId="0" fontId="10" fillId="2" borderId="82" xfId="0" applyFont="1" applyFill="1" applyBorder="1" applyAlignment="1">
      <alignment horizontal="center" vertical="center" wrapText="1"/>
    </xf>
    <xf numFmtId="1" fontId="10" fillId="2" borderId="82" xfId="0" applyNumberFormat="1" applyFont="1" applyFill="1" applyBorder="1" applyAlignment="1">
      <alignment horizontal="center" vertical="center" wrapText="1"/>
    </xf>
    <xf numFmtId="0" fontId="10" fillId="2" borderId="82" xfId="0" applyFont="1" applyFill="1" applyBorder="1" applyAlignment="1">
      <alignment horizontal="center" vertical="center"/>
    </xf>
    <xf numFmtId="164" fontId="10" fillId="2" borderId="82" xfId="1" applyFont="1" applyFill="1" applyBorder="1" applyAlignment="1">
      <alignment horizontal="center" vertical="center"/>
    </xf>
    <xf numFmtId="167" fontId="10" fillId="2" borderId="82" xfId="1" applyNumberFormat="1" applyFont="1" applyFill="1" applyBorder="1" applyAlignment="1">
      <alignment horizontal="center" vertical="center"/>
    </xf>
    <xf numFmtId="167" fontId="10" fillId="2" borderId="82" xfId="1" applyNumberFormat="1" applyFont="1" applyFill="1" applyBorder="1" applyAlignment="1">
      <alignment horizontal="right" vertical="center"/>
    </xf>
    <xf numFmtId="0" fontId="10" fillId="2" borderId="83" xfId="0" applyFont="1" applyFill="1" applyBorder="1" applyAlignment="1">
      <alignment horizontal="center" vertical="center" wrapText="1"/>
    </xf>
    <xf numFmtId="0" fontId="10" fillId="2" borderId="55" xfId="0" applyFont="1" applyFill="1" applyBorder="1" applyAlignment="1">
      <alignment horizontal="left" vertical="center"/>
    </xf>
    <xf numFmtId="0" fontId="10" fillId="2" borderId="56" xfId="0" applyFont="1" applyFill="1" applyBorder="1" applyAlignment="1">
      <alignment horizontal="left" vertical="center"/>
    </xf>
    <xf numFmtId="0" fontId="10" fillId="2" borderId="57" xfId="0" applyFont="1" applyFill="1" applyBorder="1" applyAlignment="1">
      <alignment horizontal="center" vertical="center" wrapText="1"/>
    </xf>
    <xf numFmtId="1" fontId="10" fillId="2" borderId="57" xfId="0" applyNumberFormat="1" applyFont="1" applyFill="1" applyBorder="1" applyAlignment="1">
      <alignment horizontal="center" vertical="center" wrapText="1"/>
    </xf>
    <xf numFmtId="0" fontId="10" fillId="2" borderId="57" xfId="0" applyFont="1" applyFill="1" applyBorder="1" applyAlignment="1">
      <alignment horizontal="center" vertical="center"/>
    </xf>
    <xf numFmtId="164" fontId="10" fillId="2" borderId="57" xfId="1" applyFont="1" applyFill="1" applyBorder="1" applyAlignment="1">
      <alignment horizontal="center" vertical="center"/>
    </xf>
    <xf numFmtId="167" fontId="10" fillId="2" borderId="54" xfId="1" applyNumberFormat="1" applyFont="1" applyFill="1" applyBorder="1" applyAlignment="1">
      <alignment horizontal="center" vertical="center"/>
    </xf>
    <xf numFmtId="167" fontId="10" fillId="2" borderId="57" xfId="1" applyNumberFormat="1" applyFont="1" applyFill="1" applyBorder="1" applyAlignment="1">
      <alignment horizontal="right" vertical="center"/>
    </xf>
    <xf numFmtId="0" fontId="10" fillId="2" borderId="70" xfId="0" applyFont="1" applyFill="1" applyBorder="1" applyAlignment="1">
      <alignment horizontal="center" vertical="center" wrapText="1"/>
    </xf>
    <xf numFmtId="49" fontId="34" fillId="2" borderId="58" xfId="0" applyNumberFormat="1" applyFont="1" applyFill="1" applyBorder="1" applyAlignment="1">
      <alignment horizontal="left" vertical="top" wrapText="1"/>
    </xf>
    <xf numFmtId="0" fontId="35" fillId="2" borderId="0" xfId="0" applyFont="1" applyFill="1" applyAlignment="1">
      <alignment horizontal="center" vertical="center"/>
    </xf>
    <xf numFmtId="0" fontId="34" fillId="2" borderId="58" xfId="0" applyFont="1" applyFill="1" applyBorder="1" applyAlignment="1">
      <alignment horizontal="left" vertical="top" wrapText="1"/>
    </xf>
    <xf numFmtId="0" fontId="10" fillId="2" borderId="50" xfId="0" applyFont="1" applyFill="1" applyBorder="1" applyAlignment="1">
      <alignment horizontal="left" vertical="center" wrapText="1"/>
    </xf>
    <xf numFmtId="0" fontId="30" fillId="2" borderId="1" xfId="0" applyFont="1" applyFill="1" applyBorder="1" applyAlignment="1">
      <alignment vertical="center"/>
    </xf>
    <xf numFmtId="3" fontId="30" fillId="2" borderId="1" xfId="0" applyNumberFormat="1" applyFont="1" applyFill="1" applyBorder="1" applyAlignment="1">
      <alignment horizontal="right" vertical="center"/>
    </xf>
    <xf numFmtId="0" fontId="21" fillId="2" borderId="26" xfId="0" applyFont="1" applyFill="1" applyBorder="1" applyAlignment="1">
      <alignment horizontal="left" vertical="center"/>
    </xf>
    <xf numFmtId="3" fontId="11" fillId="4" borderId="41" xfId="0" applyNumberFormat="1" applyFont="1" applyFill="1" applyBorder="1" applyAlignment="1">
      <alignment horizontal="center" vertical="center" wrapText="1"/>
    </xf>
    <xf numFmtId="0" fontId="10" fillId="0" borderId="0" xfId="0" applyFont="1" applyAlignment="1">
      <alignment horizontal="center"/>
    </xf>
    <xf numFmtId="0" fontId="34" fillId="2" borderId="58" xfId="0" applyFont="1" applyFill="1" applyBorder="1" applyAlignment="1">
      <alignment horizontal="center" vertical="center" wrapText="1"/>
    </xf>
    <xf numFmtId="0" fontId="9" fillId="0" borderId="0" xfId="0" applyFont="1" applyAlignment="1">
      <alignment horizontal="center" vertical="center"/>
    </xf>
    <xf numFmtId="0" fontId="23" fillId="0" borderId="0" xfId="0" applyFont="1" applyAlignment="1">
      <alignment horizontal="center" vertical="center"/>
    </xf>
    <xf numFmtId="0" fontId="24" fillId="0" borderId="0" xfId="0" applyFont="1" applyAlignment="1">
      <alignment horizontal="center"/>
    </xf>
    <xf numFmtId="165" fontId="13" fillId="0" borderId="0" xfId="0" applyNumberFormat="1" applyFont="1" applyAlignment="1">
      <alignment horizontal="center" vertical="center"/>
    </xf>
    <xf numFmtId="0" fontId="7" fillId="2" borderId="0" xfId="0" applyFont="1" applyFill="1" applyAlignment="1">
      <alignment horizontal="left" vertical="center" wrapText="1"/>
    </xf>
    <xf numFmtId="49" fontId="26" fillId="2" borderId="67" xfId="0" applyNumberFormat="1" applyFont="1" applyFill="1" applyBorder="1" applyAlignment="1">
      <alignment horizontal="left" vertical="center" wrapText="1"/>
    </xf>
    <xf numFmtId="49" fontId="26" fillId="2" borderId="68" xfId="0" applyNumberFormat="1" applyFont="1" applyFill="1" applyBorder="1" applyAlignment="1">
      <alignment horizontal="left" vertical="center" wrapText="1"/>
    </xf>
    <xf numFmtId="0" fontId="12" fillId="6" borderId="39" xfId="0" applyFont="1" applyFill="1" applyBorder="1" applyAlignment="1">
      <alignment horizontal="left" vertical="center" wrapText="1"/>
    </xf>
    <xf numFmtId="0" fontId="12" fillId="6" borderId="0" xfId="0" applyFont="1" applyFill="1" applyAlignment="1">
      <alignment horizontal="left" vertical="center" wrapText="1"/>
    </xf>
    <xf numFmtId="0" fontId="4" fillId="0" borderId="0" xfId="3" quotePrefix="1" applyFont="1" applyAlignment="1">
      <alignment horizontal="left" vertical="center" wrapText="1"/>
    </xf>
    <xf numFmtId="0" fontId="21" fillId="5" borderId="22" xfId="0" applyFont="1" applyFill="1" applyBorder="1" applyAlignment="1">
      <alignment horizontal="center" vertical="center"/>
    </xf>
    <xf numFmtId="0" fontId="21" fillId="5" borderId="21" xfId="0" applyFont="1" applyFill="1" applyBorder="1" applyAlignment="1">
      <alignment horizontal="center" vertical="center"/>
    </xf>
    <xf numFmtId="0" fontId="21" fillId="2" borderId="44" xfId="0" applyFont="1" applyFill="1" applyBorder="1" applyAlignment="1">
      <alignment horizontal="center" vertical="center" wrapText="1"/>
    </xf>
    <xf numFmtId="0" fontId="21" fillId="2" borderId="45" xfId="0" applyFont="1" applyFill="1" applyBorder="1" applyAlignment="1">
      <alignment horizontal="center" vertical="center" wrapText="1"/>
    </xf>
    <xf numFmtId="0" fontId="10" fillId="2" borderId="0" xfId="0" applyFont="1" applyFill="1" applyAlignment="1">
      <alignment horizontal="left" vertical="center"/>
    </xf>
    <xf numFmtId="0" fontId="18" fillId="0" borderId="39" xfId="0" applyFont="1" applyBorder="1" applyAlignment="1">
      <alignment horizontal="left" vertical="center" wrapText="1"/>
    </xf>
    <xf numFmtId="0" fontId="19" fillId="0" borderId="0" xfId="0" applyFont="1" applyAlignment="1">
      <alignment horizontal="left" vertical="center" wrapText="1"/>
    </xf>
    <xf numFmtId="0" fontId="20" fillId="2" borderId="39" xfId="0" applyFont="1" applyFill="1" applyBorder="1" applyAlignment="1">
      <alignment horizontal="left" vertical="center" wrapText="1"/>
    </xf>
    <xf numFmtId="0" fontId="28" fillId="2" borderId="15" xfId="4" applyFont="1" applyFill="1" applyBorder="1" applyAlignment="1">
      <alignment horizontal="left" vertical="center" wrapText="1"/>
    </xf>
    <xf numFmtId="0" fontId="28" fillId="2" borderId="16" xfId="4" applyFont="1" applyFill="1" applyBorder="1" applyAlignment="1">
      <alignment horizontal="left" vertical="center" wrapText="1"/>
    </xf>
    <xf numFmtId="0" fontId="28" fillId="2" borderId="17" xfId="4" applyFont="1" applyFill="1" applyBorder="1" applyAlignment="1">
      <alignment horizontal="left" vertical="center" wrapText="1"/>
    </xf>
    <xf numFmtId="0" fontId="27" fillId="2" borderId="18" xfId="4" applyFont="1" applyFill="1" applyBorder="1" applyAlignment="1">
      <alignment horizontal="center" vertical="center" wrapText="1"/>
    </xf>
    <xf numFmtId="0" fontId="27" fillId="2" borderId="19" xfId="4" applyFont="1" applyFill="1" applyBorder="1" applyAlignment="1">
      <alignment horizontal="center" vertical="center" wrapText="1"/>
    </xf>
    <xf numFmtId="0" fontId="27" fillId="2" borderId="20" xfId="4" applyFont="1" applyFill="1" applyBorder="1" applyAlignment="1">
      <alignment horizontal="center" vertical="center" wrapText="1"/>
    </xf>
    <xf numFmtId="0" fontId="29" fillId="2" borderId="0" xfId="4" applyFont="1" applyFill="1" applyAlignment="1">
      <alignment horizontal="left" vertical="center" wrapText="1"/>
    </xf>
    <xf numFmtId="3" fontId="11" fillId="4" borderId="41" xfId="0" applyNumberFormat="1" applyFont="1" applyFill="1" applyBorder="1" applyAlignment="1">
      <alignment horizontal="center" vertical="center" wrapText="1"/>
    </xf>
    <xf numFmtId="3" fontId="11" fillId="4" borderId="27" xfId="0" applyNumberFormat="1" applyFont="1" applyFill="1" applyBorder="1" applyAlignment="1">
      <alignment horizontal="center" vertical="center" wrapText="1"/>
    </xf>
    <xf numFmtId="0" fontId="25" fillId="2" borderId="0" xfId="0" applyFont="1" applyFill="1" applyAlignment="1">
      <alignment horizontal="center" vertical="center" wrapText="1"/>
    </xf>
    <xf numFmtId="0" fontId="6" fillId="2" borderId="2" xfId="0" applyFont="1" applyFill="1" applyBorder="1" applyAlignment="1">
      <alignment horizontal="right" vertical="center"/>
    </xf>
    <xf numFmtId="0" fontId="27" fillId="2" borderId="3" xfId="4" applyFont="1" applyFill="1" applyBorder="1" applyAlignment="1">
      <alignment horizontal="center" vertical="center" wrapText="1"/>
    </xf>
    <xf numFmtId="0" fontId="27" fillId="2" borderId="4" xfId="4" applyFont="1" applyFill="1" applyBorder="1" applyAlignment="1">
      <alignment horizontal="center" vertical="center" wrapText="1"/>
    </xf>
    <xf numFmtId="0" fontId="27" fillId="2" borderId="5" xfId="4" applyFont="1" applyFill="1" applyBorder="1" applyAlignment="1">
      <alignment horizontal="center" vertical="center" wrapText="1"/>
    </xf>
    <xf numFmtId="0" fontId="27" fillId="2" borderId="6" xfId="4" applyFont="1" applyFill="1" applyBorder="1" applyAlignment="1">
      <alignment horizontal="center" vertical="center" wrapText="1"/>
    </xf>
    <xf numFmtId="0" fontId="27" fillId="2" borderId="7" xfId="4" applyFont="1" applyFill="1" applyBorder="1" applyAlignment="1">
      <alignment horizontal="center" vertical="center" wrapText="1"/>
    </xf>
    <xf numFmtId="0" fontId="27" fillId="2" borderId="8" xfId="4" applyFont="1" applyFill="1" applyBorder="1" applyAlignment="1">
      <alignment horizontal="center" vertical="center" wrapText="1"/>
    </xf>
    <xf numFmtId="0" fontId="27" fillId="2" borderId="9" xfId="4" applyFont="1" applyFill="1" applyBorder="1" applyAlignment="1">
      <alignment horizontal="center" vertical="center" wrapText="1"/>
    </xf>
    <xf numFmtId="0" fontId="28" fillId="0" borderId="10" xfId="0" applyFont="1" applyBorder="1" applyAlignment="1">
      <alignment horizontal="center"/>
    </xf>
    <xf numFmtId="0" fontId="28" fillId="0" borderId="11" xfId="0" applyFont="1" applyBorder="1" applyAlignment="1">
      <alignment horizontal="center"/>
    </xf>
    <xf numFmtId="0" fontId="27" fillId="2" borderId="12" xfId="4" applyFont="1" applyFill="1" applyBorder="1" applyAlignment="1">
      <alignment horizontal="center" vertical="center" wrapText="1"/>
    </xf>
    <xf numFmtId="0" fontId="27" fillId="2" borderId="13" xfId="4" applyFont="1" applyFill="1" applyBorder="1" applyAlignment="1">
      <alignment horizontal="center" vertical="center" wrapText="1"/>
    </xf>
    <xf numFmtId="0" fontId="27" fillId="2" borderId="14" xfId="4" applyFont="1" applyFill="1" applyBorder="1" applyAlignment="1">
      <alignment horizontal="center" vertical="center" wrapText="1"/>
    </xf>
    <xf numFmtId="0" fontId="28" fillId="2" borderId="9" xfId="4" applyFont="1" applyFill="1" applyBorder="1" applyAlignment="1">
      <alignment horizontal="left" vertical="center" wrapText="1"/>
    </xf>
    <xf numFmtId="0" fontId="28" fillId="2" borderId="10" xfId="4" applyFont="1" applyFill="1" applyBorder="1" applyAlignment="1">
      <alignment horizontal="left" vertical="center" wrapText="1"/>
    </xf>
    <xf numFmtId="0" fontId="28" fillId="2" borderId="11" xfId="4" applyFont="1" applyFill="1" applyBorder="1" applyAlignment="1">
      <alignment horizontal="left" vertical="center" wrapText="1"/>
    </xf>
    <xf numFmtId="0" fontId="31" fillId="0" borderId="46" xfId="0" applyFont="1" applyBorder="1" applyAlignment="1">
      <alignment horizontal="left" vertical="center"/>
    </xf>
    <xf numFmtId="0" fontId="31" fillId="0" borderId="47" xfId="0" applyFont="1" applyBorder="1" applyAlignment="1">
      <alignment horizontal="left" vertical="center"/>
    </xf>
    <xf numFmtId="0" fontId="21" fillId="2" borderId="22" xfId="0" applyFont="1" applyFill="1" applyBorder="1" applyAlignment="1">
      <alignment horizontal="center" vertical="center"/>
    </xf>
    <xf numFmtId="0" fontId="21" fillId="2" borderId="21" xfId="0" applyFont="1" applyFill="1" applyBorder="1" applyAlignment="1">
      <alignment horizontal="center" vertical="center"/>
    </xf>
    <xf numFmtId="0" fontId="21" fillId="2" borderId="23" xfId="0" applyFont="1" applyFill="1" applyBorder="1" applyAlignment="1">
      <alignment horizontal="center" vertical="center"/>
    </xf>
    <xf numFmtId="0" fontId="10" fillId="2" borderId="42" xfId="0" applyFont="1" applyFill="1" applyBorder="1" applyAlignment="1">
      <alignment horizontal="center" vertical="center" wrapText="1"/>
    </xf>
    <xf numFmtId="0" fontId="10" fillId="2" borderId="43" xfId="0" applyFont="1" applyFill="1" applyBorder="1" applyAlignment="1">
      <alignment horizontal="center" vertical="center" wrapText="1"/>
    </xf>
    <xf numFmtId="0" fontId="32" fillId="5" borderId="21" xfId="0" applyFont="1" applyFill="1" applyBorder="1" applyAlignment="1">
      <alignment horizontal="center" vertical="center" wrapText="1"/>
    </xf>
    <xf numFmtId="0" fontId="32" fillId="5" borderId="2" xfId="0" applyFont="1" applyFill="1" applyBorder="1" applyAlignment="1">
      <alignment horizontal="center" vertical="center" wrapText="1"/>
    </xf>
    <xf numFmtId="0" fontId="21" fillId="3" borderId="84" xfId="0" applyFont="1" applyFill="1" applyBorder="1" applyAlignment="1">
      <alignment horizontal="center" vertical="center" wrapText="1"/>
    </xf>
    <xf numFmtId="0" fontId="21" fillId="2" borderId="40" xfId="0" applyFont="1" applyFill="1" applyBorder="1" applyAlignment="1">
      <alignment horizontal="center" vertical="center" wrapText="1"/>
    </xf>
    <xf numFmtId="0" fontId="21" fillId="3" borderId="40" xfId="0" applyFont="1" applyFill="1" applyBorder="1" applyAlignment="1">
      <alignment horizontal="center" vertical="center" wrapText="1"/>
    </xf>
    <xf numFmtId="0" fontId="10" fillId="2" borderId="69" xfId="0" applyFont="1" applyFill="1" applyBorder="1" applyAlignment="1">
      <alignment horizontal="center" vertical="center" wrapText="1"/>
    </xf>
    <xf numFmtId="0" fontId="10" fillId="2" borderId="85" xfId="0" applyFont="1" applyFill="1" applyBorder="1" applyAlignment="1">
      <alignment horizontal="center" vertical="center" wrapText="1"/>
    </xf>
    <xf numFmtId="0" fontId="33" fillId="5" borderId="86" xfId="0" applyFont="1" applyFill="1" applyBorder="1" applyAlignment="1">
      <alignment horizontal="center" vertical="center" wrapText="1"/>
    </xf>
    <xf numFmtId="0" fontId="31" fillId="5" borderId="23" xfId="0" applyFont="1" applyFill="1" applyBorder="1" applyAlignment="1">
      <alignment horizontal="left" vertical="center"/>
    </xf>
    <xf numFmtId="0" fontId="33" fillId="2" borderId="87" xfId="0" applyFont="1" applyFill="1" applyBorder="1" applyAlignment="1">
      <alignment horizontal="center" vertical="center" wrapText="1"/>
    </xf>
    <xf numFmtId="3" fontId="30" fillId="2" borderId="88" xfId="0" applyNumberFormat="1" applyFont="1" applyFill="1" applyBorder="1" applyAlignment="1">
      <alignment horizontal="center" vertical="center"/>
    </xf>
    <xf numFmtId="3" fontId="30" fillId="2" borderId="89" xfId="0" applyNumberFormat="1" applyFont="1" applyFill="1" applyBorder="1" applyAlignment="1">
      <alignment horizontal="center" vertical="center"/>
    </xf>
    <xf numFmtId="3" fontId="30" fillId="2" borderId="90" xfId="0" applyNumberFormat="1" applyFont="1" applyFill="1" applyBorder="1" applyAlignment="1">
      <alignment horizontal="center" vertical="center"/>
    </xf>
    <xf numFmtId="0" fontId="31" fillId="0" borderId="91" xfId="0" applyFont="1" applyBorder="1" applyAlignment="1">
      <alignment horizontal="left" vertical="center"/>
    </xf>
    <xf numFmtId="0" fontId="10" fillId="0" borderId="0" xfId="0" applyFont="1" applyAlignment="1">
      <alignment horizontal="center"/>
    </xf>
    <xf numFmtId="3" fontId="11" fillId="4" borderId="92" xfId="0" applyNumberFormat="1" applyFont="1" applyFill="1" applyBorder="1" applyAlignment="1">
      <alignment horizontal="center" vertical="center" wrapText="1"/>
    </xf>
    <xf numFmtId="3" fontId="11" fillId="4" borderId="85" xfId="0" applyNumberFormat="1" applyFont="1" applyFill="1" applyBorder="1" applyAlignment="1">
      <alignment horizontal="center" vertical="center" wrapText="1"/>
    </xf>
  </cellXfs>
  <cellStyles count="11">
    <cellStyle name="Comma" xfId="1" builtinId="3"/>
    <cellStyle name="Comma 2" xfId="6" xr:uid="{00000000-0005-0000-0000-000001000000}"/>
    <cellStyle name="Comma 2 16" xfId="8" xr:uid="{00000000-0005-0000-0000-000002000000}"/>
    <cellStyle name="Comma 2 2" xfId="2" xr:uid="{00000000-0005-0000-0000-000003000000}"/>
    <cellStyle name="Comma 4" xfId="10" xr:uid="{00000000-0005-0000-0000-000004000000}"/>
    <cellStyle name="Normal" xfId="0" builtinId="0"/>
    <cellStyle name="Normal 2" xfId="3" xr:uid="{00000000-0005-0000-0000-000006000000}"/>
    <cellStyle name="Normal 2 2 2 2" xfId="7" xr:uid="{00000000-0005-0000-0000-000007000000}"/>
    <cellStyle name="Normal 3" xfId="5" xr:uid="{00000000-0005-0000-0000-000008000000}"/>
    <cellStyle name="Normal 4" xfId="9" xr:uid="{00000000-0005-0000-0000-000009000000}"/>
    <cellStyle name="Normal_11-06 Mr Xuyen Vlink (03 HP Pavilion 7000 + 20 inch )" xfId="4" xr:uid="{00000000-0005-0000-0000-00000A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53789</xdr:rowOff>
    </xdr:from>
    <xdr:to>
      <xdr:col>10</xdr:col>
      <xdr:colOff>1237129</xdr:colOff>
      <xdr:row>0</xdr:row>
      <xdr:rowOff>732163</xdr:rowOff>
    </xdr:to>
    <xdr:pic>
      <xdr:nvPicPr>
        <xdr:cNvPr id="2" name="Picture 1">
          <a:extLst>
            <a:ext uri="{FF2B5EF4-FFF2-40B4-BE49-F238E27FC236}">
              <a16:creationId xmlns:a16="http://schemas.microsoft.com/office/drawing/2014/main" id="{90DF8A80-856B-B94F-7154-01BAE91BF930}"/>
            </a:ext>
          </a:extLst>
        </xdr:cNvPr>
        <xdr:cNvPicPr>
          <a:picLocks noChangeAspect="1"/>
        </xdr:cNvPicPr>
      </xdr:nvPicPr>
      <xdr:blipFill>
        <a:blip xmlns:r="http://schemas.openxmlformats.org/officeDocument/2006/relationships" r:embed="rId1"/>
        <a:stretch>
          <a:fillRect/>
        </a:stretch>
      </xdr:blipFill>
      <xdr:spPr>
        <a:xfrm>
          <a:off x="0" y="53789"/>
          <a:ext cx="11205882" cy="678374"/>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0" tint="-4.9989318521683403E-2"/>
  </sheetPr>
  <dimension ref="A1:O160"/>
  <sheetViews>
    <sheetView showGridLines="0" tabSelected="1" showWhiteSpace="0" topLeftCell="A129" zoomScale="85" zoomScaleNormal="85" workbookViewId="0">
      <selection activeCell="R113" sqref="R113"/>
    </sheetView>
  </sheetViews>
  <sheetFormatPr defaultColWidth="5.77734375" defaultRowHeight="13.2"/>
  <cols>
    <col min="1" max="1" width="4" style="1" customWidth="1"/>
    <col min="2" max="2" width="21.6640625" style="1" customWidth="1"/>
    <col min="3" max="3" width="51" style="1" customWidth="1"/>
    <col min="4" max="4" width="15.33203125" style="197" customWidth="1"/>
    <col min="5" max="6" width="6.77734375" style="1" customWidth="1"/>
    <col min="7" max="7" width="5.77734375" style="1"/>
    <col min="8" max="8" width="6.77734375" style="1" customWidth="1"/>
    <col min="9" max="9" width="12.88671875" style="1" customWidth="1"/>
    <col min="10" max="10" width="14.21875" style="1" customWidth="1"/>
    <col min="11" max="11" width="18.77734375" style="1" customWidth="1"/>
    <col min="12" max="16384" width="5.77734375" style="1"/>
  </cols>
  <sheetData>
    <row r="1" spans="1:15" ht="63.6" customHeight="1">
      <c r="A1" s="264"/>
      <c r="B1" s="264"/>
      <c r="C1" s="264"/>
      <c r="D1" s="264"/>
      <c r="E1" s="264"/>
      <c r="F1" s="264"/>
      <c r="G1" s="264"/>
      <c r="H1" s="264"/>
      <c r="I1" s="264"/>
      <c r="J1" s="264"/>
      <c r="K1" s="264"/>
    </row>
    <row r="2" spans="1:15" s="3" customFormat="1" ht="40.799999999999997" customHeight="1">
      <c r="A2" s="226" t="s">
        <v>194</v>
      </c>
      <c r="B2" s="226"/>
      <c r="C2" s="226"/>
      <c r="D2" s="226"/>
      <c r="E2" s="226"/>
      <c r="F2" s="226"/>
      <c r="G2" s="226"/>
      <c r="H2" s="226"/>
      <c r="I2" s="226"/>
      <c r="J2" s="226"/>
      <c r="K2" s="226"/>
    </row>
    <row r="3" spans="1:15" ht="15.6">
      <c r="A3" s="227" t="s">
        <v>131</v>
      </c>
      <c r="B3" s="227"/>
      <c r="C3" s="227"/>
      <c r="D3" s="227"/>
      <c r="E3" s="227"/>
      <c r="F3" s="227"/>
      <c r="G3" s="227"/>
      <c r="H3" s="227"/>
      <c r="I3" s="227"/>
      <c r="J3" s="227"/>
      <c r="K3" s="227"/>
    </row>
    <row r="4" spans="1:15" s="31" customFormat="1" ht="22.05" customHeight="1">
      <c r="A4" s="228" t="s">
        <v>15</v>
      </c>
      <c r="B4" s="229"/>
      <c r="C4" s="229"/>
      <c r="D4" s="230"/>
      <c r="E4" s="231" t="s">
        <v>16</v>
      </c>
      <c r="F4" s="232"/>
      <c r="G4" s="232"/>
      <c r="H4" s="232"/>
      <c r="I4" s="232"/>
      <c r="J4" s="232"/>
      <c r="K4" s="233"/>
      <c r="L4" s="30"/>
      <c r="M4" s="30"/>
      <c r="N4" s="30"/>
      <c r="O4" s="30"/>
    </row>
    <row r="5" spans="1:15" s="31" customFormat="1" ht="22.05" customHeight="1">
      <c r="A5" s="234"/>
      <c r="B5" s="235"/>
      <c r="C5" s="235"/>
      <c r="D5" s="236"/>
      <c r="E5" s="237"/>
      <c r="F5" s="238"/>
      <c r="G5" s="238"/>
      <c r="H5" s="238"/>
      <c r="I5" s="238"/>
      <c r="J5" s="238"/>
      <c r="K5" s="239"/>
      <c r="L5" s="30"/>
      <c r="M5" s="30"/>
      <c r="N5" s="30"/>
      <c r="O5" s="30"/>
    </row>
    <row r="6" spans="1:15" s="31" customFormat="1" ht="22.05" customHeight="1">
      <c r="A6" s="240" t="s">
        <v>212</v>
      </c>
      <c r="B6" s="241"/>
      <c r="C6" s="241"/>
      <c r="D6" s="242"/>
      <c r="E6" s="237"/>
      <c r="F6" s="238"/>
      <c r="G6" s="238"/>
      <c r="H6" s="238"/>
      <c r="I6" s="238"/>
      <c r="J6" s="238"/>
      <c r="K6" s="239"/>
      <c r="L6" s="30"/>
      <c r="M6" s="30"/>
      <c r="N6" s="30"/>
      <c r="O6" s="30"/>
    </row>
    <row r="7" spans="1:15" s="31" customFormat="1" ht="22.05" customHeight="1">
      <c r="A7" s="240" t="s">
        <v>214</v>
      </c>
      <c r="B7" s="241"/>
      <c r="C7" s="241"/>
      <c r="D7" s="242"/>
      <c r="E7" s="237"/>
      <c r="F7" s="238"/>
      <c r="G7" s="238"/>
      <c r="H7" s="238"/>
      <c r="I7" s="238"/>
      <c r="J7" s="238"/>
      <c r="K7" s="239"/>
      <c r="L7" s="30"/>
      <c r="M7" s="30"/>
      <c r="N7" s="30"/>
      <c r="O7" s="30"/>
    </row>
    <row r="8" spans="1:15" s="31" customFormat="1" ht="22.05" customHeight="1">
      <c r="A8" s="240" t="s">
        <v>213</v>
      </c>
      <c r="B8" s="241"/>
      <c r="C8" s="241"/>
      <c r="D8" s="242"/>
      <c r="E8" s="237"/>
      <c r="F8" s="238"/>
      <c r="G8" s="238"/>
      <c r="H8" s="238"/>
      <c r="I8" s="238"/>
      <c r="J8" s="238"/>
      <c r="K8" s="239"/>
      <c r="L8" s="30"/>
      <c r="M8" s="30"/>
      <c r="N8" s="30"/>
      <c r="O8" s="30"/>
    </row>
    <row r="9" spans="1:15" s="31" customFormat="1" ht="22.05" customHeight="1">
      <c r="A9" s="217"/>
      <c r="B9" s="218"/>
      <c r="C9" s="218"/>
      <c r="D9" s="219"/>
      <c r="E9" s="220"/>
      <c r="F9" s="221"/>
      <c r="G9" s="221"/>
      <c r="H9" s="221"/>
      <c r="I9" s="221"/>
      <c r="J9" s="221"/>
      <c r="K9" s="222"/>
      <c r="L9" s="30"/>
      <c r="M9" s="30"/>
      <c r="N9" s="30"/>
      <c r="O9" s="30"/>
    </row>
    <row r="10" spans="1:15" s="31" customFormat="1" ht="39" customHeight="1">
      <c r="A10" s="223" t="s">
        <v>126</v>
      </c>
      <c r="B10" s="223"/>
      <c r="C10" s="223"/>
      <c r="D10" s="223"/>
      <c r="E10" s="223"/>
      <c r="F10" s="223"/>
      <c r="G10" s="223"/>
      <c r="H10" s="223"/>
      <c r="I10" s="223"/>
      <c r="J10" s="223"/>
      <c r="K10" s="223"/>
      <c r="L10" s="30"/>
      <c r="M10" s="30"/>
      <c r="N10" s="30"/>
      <c r="O10" s="30"/>
    </row>
    <row r="11" spans="1:15" ht="35.25" customHeight="1">
      <c r="A11" s="224" t="s">
        <v>0</v>
      </c>
      <c r="B11" s="224" t="s">
        <v>42</v>
      </c>
      <c r="C11" s="224"/>
      <c r="D11" s="224" t="s">
        <v>207</v>
      </c>
      <c r="E11" s="224" t="s">
        <v>27</v>
      </c>
      <c r="F11" s="224"/>
      <c r="G11" s="224" t="s">
        <v>1</v>
      </c>
      <c r="H11" s="224" t="s">
        <v>2</v>
      </c>
      <c r="I11" s="196" t="s">
        <v>208</v>
      </c>
      <c r="J11" s="224" t="s">
        <v>3</v>
      </c>
      <c r="K11" s="265" t="s">
        <v>209</v>
      </c>
    </row>
    <row r="12" spans="1:15" ht="19.05" customHeight="1">
      <c r="A12" s="225"/>
      <c r="B12" s="225"/>
      <c r="C12" s="225"/>
      <c r="D12" s="225"/>
      <c r="E12" s="25" t="s">
        <v>5</v>
      </c>
      <c r="F12" s="25" t="s">
        <v>4</v>
      </c>
      <c r="G12" s="225"/>
      <c r="H12" s="225"/>
      <c r="I12" s="25"/>
      <c r="J12" s="225"/>
      <c r="K12" s="266"/>
    </row>
    <row r="13" spans="1:15" ht="18.75" customHeight="1">
      <c r="A13" s="32">
        <v>1</v>
      </c>
      <c r="B13" s="33" t="s">
        <v>206</v>
      </c>
      <c r="C13" s="34"/>
      <c r="D13" s="35" t="s">
        <v>196</v>
      </c>
      <c r="E13" s="36">
        <v>2200</v>
      </c>
      <c r="F13" s="36">
        <v>1000</v>
      </c>
      <c r="G13" s="37" t="s">
        <v>6</v>
      </c>
      <c r="H13" s="38">
        <f>E13*F13/1000000</f>
        <v>2.2000000000000002</v>
      </c>
      <c r="I13" s="39">
        <v>5000000</v>
      </c>
      <c r="J13" s="40">
        <f>I13*H13</f>
        <v>11000000</v>
      </c>
      <c r="K13" s="252" t="s">
        <v>133</v>
      </c>
    </row>
    <row r="14" spans="1:15" s="2" customFormat="1" ht="18.75" customHeight="1">
      <c r="A14" s="41"/>
      <c r="B14" s="42" t="s">
        <v>47</v>
      </c>
      <c r="C14" s="43" t="s">
        <v>182</v>
      </c>
      <c r="D14" s="44"/>
      <c r="E14" s="45"/>
      <c r="F14" s="45"/>
      <c r="G14" s="46"/>
      <c r="H14" s="47"/>
      <c r="I14" s="48"/>
      <c r="J14" s="49"/>
      <c r="K14" s="253"/>
    </row>
    <row r="15" spans="1:15" s="2" customFormat="1" ht="18.75" customHeight="1">
      <c r="A15" s="41"/>
      <c r="B15" s="26" t="s">
        <v>100</v>
      </c>
      <c r="C15" s="195" t="s">
        <v>196</v>
      </c>
      <c r="D15" s="44"/>
      <c r="E15" s="45"/>
      <c r="F15" s="45"/>
      <c r="G15" s="46"/>
      <c r="H15" s="47"/>
      <c r="I15" s="48"/>
      <c r="J15" s="49"/>
      <c r="K15" s="253"/>
    </row>
    <row r="16" spans="1:15" s="2" customFormat="1" ht="18.75" customHeight="1">
      <c r="A16" s="41"/>
      <c r="B16" s="42" t="s">
        <v>50</v>
      </c>
      <c r="C16" s="43" t="s">
        <v>199</v>
      </c>
      <c r="D16" s="44"/>
      <c r="E16" s="45"/>
      <c r="F16" s="45"/>
      <c r="G16" s="46"/>
      <c r="H16" s="47"/>
      <c r="I16" s="48"/>
      <c r="J16" s="49"/>
      <c r="K16" s="253"/>
    </row>
    <row r="17" spans="1:15" s="2" customFormat="1" ht="18.75" customHeight="1">
      <c r="A17" s="41"/>
      <c r="B17" s="42" t="s">
        <v>19</v>
      </c>
      <c r="C17" s="43" t="s">
        <v>195</v>
      </c>
      <c r="D17" s="44"/>
      <c r="E17" s="45"/>
      <c r="F17" s="45"/>
      <c r="G17" s="46"/>
      <c r="H17" s="47"/>
      <c r="I17" s="48"/>
      <c r="J17" s="49"/>
      <c r="K17" s="253"/>
    </row>
    <row r="18" spans="1:15" s="2" customFormat="1" ht="18.75" customHeight="1">
      <c r="A18" s="68"/>
      <c r="B18" s="42" t="s">
        <v>121</v>
      </c>
      <c r="C18" s="43" t="s">
        <v>197</v>
      </c>
      <c r="D18" s="62"/>
      <c r="E18" s="63"/>
      <c r="F18" s="63"/>
      <c r="G18" s="64"/>
      <c r="H18" s="65"/>
      <c r="I18" s="66"/>
      <c r="J18" s="67"/>
      <c r="K18" s="70" t="s">
        <v>198</v>
      </c>
    </row>
    <row r="19" spans="1:15" s="2" customFormat="1" ht="52.95" customHeight="1">
      <c r="A19" s="41"/>
      <c r="B19" s="50" t="s">
        <v>21</v>
      </c>
      <c r="C19" s="51" t="s">
        <v>130</v>
      </c>
      <c r="D19" s="44"/>
      <c r="E19" s="45"/>
      <c r="F19" s="45"/>
      <c r="G19" s="46"/>
      <c r="H19" s="47"/>
      <c r="I19" s="48"/>
      <c r="J19" s="49"/>
      <c r="K19" s="253"/>
    </row>
    <row r="20" spans="1:15" s="2" customFormat="1" ht="22.05" customHeight="1">
      <c r="A20" s="41"/>
      <c r="B20" s="42" t="s">
        <v>20</v>
      </c>
      <c r="C20" s="52" t="s">
        <v>127</v>
      </c>
      <c r="D20" s="44"/>
      <c r="E20" s="45"/>
      <c r="F20" s="45"/>
      <c r="G20" s="46"/>
      <c r="H20" s="47"/>
      <c r="I20" s="48"/>
      <c r="J20" s="49"/>
      <c r="K20" s="253"/>
    </row>
    <row r="21" spans="1:15" s="2" customFormat="1" ht="25.05" customHeight="1">
      <c r="A21" s="41"/>
      <c r="B21" s="42" t="s">
        <v>58</v>
      </c>
      <c r="C21" s="52" t="s">
        <v>59</v>
      </c>
      <c r="D21" s="44"/>
      <c r="E21" s="45"/>
      <c r="F21" s="45"/>
      <c r="G21" s="46"/>
      <c r="H21" s="47"/>
      <c r="I21" s="48"/>
      <c r="J21" s="49"/>
      <c r="K21" s="253"/>
    </row>
    <row r="22" spans="1:15" s="2" customFormat="1" ht="29.1" customHeight="1">
      <c r="A22" s="41"/>
      <c r="B22" s="50" t="s">
        <v>46</v>
      </c>
      <c r="C22" s="52" t="s">
        <v>122</v>
      </c>
      <c r="D22" s="44"/>
      <c r="E22" s="45"/>
      <c r="F22" s="45"/>
      <c r="G22" s="46"/>
      <c r="H22" s="47"/>
      <c r="I22" s="48"/>
      <c r="J22" s="49"/>
      <c r="K22" s="253"/>
    </row>
    <row r="23" spans="1:15" ht="18.75" customHeight="1">
      <c r="A23" s="53"/>
      <c r="B23" s="54" t="s">
        <v>36</v>
      </c>
      <c r="C23" s="55"/>
      <c r="D23" s="56"/>
      <c r="E23" s="57"/>
      <c r="F23" s="57"/>
      <c r="G23" s="58"/>
      <c r="H23" s="59"/>
      <c r="I23" s="60"/>
      <c r="J23" s="61"/>
      <c r="K23" s="254"/>
    </row>
    <row r="24" spans="1:15" s="2" customFormat="1" ht="18.75" customHeight="1">
      <c r="A24" s="41"/>
      <c r="B24" s="42" t="s">
        <v>54</v>
      </c>
      <c r="C24" s="52" t="s">
        <v>74</v>
      </c>
      <c r="D24" s="62" t="s">
        <v>75</v>
      </c>
      <c r="E24" s="63"/>
      <c r="F24" s="63"/>
      <c r="G24" s="64" t="s">
        <v>52</v>
      </c>
      <c r="H24" s="65">
        <v>4</v>
      </c>
      <c r="I24" s="66">
        <v>58750</v>
      </c>
      <c r="J24" s="67">
        <f>I24*H24</f>
        <v>235000</v>
      </c>
      <c r="K24" s="70" t="s">
        <v>172</v>
      </c>
    </row>
    <row r="25" spans="1:15" s="2" customFormat="1" ht="40.049999999999997" customHeight="1">
      <c r="A25" s="68"/>
      <c r="B25" s="42" t="s">
        <v>114</v>
      </c>
      <c r="C25" s="52" t="s">
        <v>117</v>
      </c>
      <c r="D25" s="62" t="s">
        <v>113</v>
      </c>
      <c r="E25" s="63"/>
      <c r="F25" s="63"/>
      <c r="G25" s="64" t="s">
        <v>28</v>
      </c>
      <c r="H25" s="65">
        <v>1</v>
      </c>
      <c r="I25" s="66">
        <v>408750</v>
      </c>
      <c r="J25" s="67">
        <f t="shared" ref="J25:J26" si="0">I25*H25</f>
        <v>408750</v>
      </c>
      <c r="K25" s="255" t="s">
        <v>171</v>
      </c>
      <c r="L25" s="213"/>
      <c r="M25" s="213"/>
      <c r="N25" s="213"/>
      <c r="O25" s="213"/>
    </row>
    <row r="26" spans="1:15" s="2" customFormat="1" ht="31.05" customHeight="1">
      <c r="A26" s="68"/>
      <c r="B26" s="42" t="s">
        <v>66</v>
      </c>
      <c r="C26" s="52" t="s">
        <v>183</v>
      </c>
      <c r="D26" s="62" t="s">
        <v>76</v>
      </c>
      <c r="E26" s="63"/>
      <c r="F26" s="63"/>
      <c r="G26" s="64" t="s">
        <v>28</v>
      </c>
      <c r="H26" s="65">
        <v>1</v>
      </c>
      <c r="I26" s="66">
        <v>293750</v>
      </c>
      <c r="J26" s="67">
        <f t="shared" si="0"/>
        <v>293750</v>
      </c>
      <c r="K26" s="255" t="s">
        <v>63</v>
      </c>
    </row>
    <row r="27" spans="1:15" s="2" customFormat="1" ht="29.55" customHeight="1">
      <c r="A27" s="68"/>
      <c r="B27" s="42" t="s">
        <v>30</v>
      </c>
      <c r="C27" s="52" t="s">
        <v>65</v>
      </c>
      <c r="D27" s="62"/>
      <c r="E27" s="63"/>
      <c r="F27" s="69">
        <f>SUM(E13+F13)*4/6000</f>
        <v>2.1333333333333333</v>
      </c>
      <c r="G27" s="64" t="s">
        <v>61</v>
      </c>
      <c r="H27" s="65">
        <f>F27</f>
        <v>2.1333333333333333</v>
      </c>
      <c r="I27" s="66">
        <v>56250</v>
      </c>
      <c r="J27" s="67">
        <f>I27*H27</f>
        <v>120000</v>
      </c>
      <c r="K27" s="70" t="s">
        <v>64</v>
      </c>
    </row>
    <row r="28" spans="1:15" s="2" customFormat="1" ht="22.05" customHeight="1">
      <c r="A28" s="68"/>
      <c r="B28" s="42" t="s">
        <v>31</v>
      </c>
      <c r="C28" s="52" t="s">
        <v>48</v>
      </c>
      <c r="D28" s="62" t="s">
        <v>45</v>
      </c>
      <c r="E28" s="63"/>
      <c r="F28" s="63"/>
      <c r="G28" s="64" t="s">
        <v>28</v>
      </c>
      <c r="H28" s="65">
        <v>6</v>
      </c>
      <c r="I28" s="66">
        <v>9375</v>
      </c>
      <c r="J28" s="67">
        <f>I28*H28</f>
        <v>56250</v>
      </c>
      <c r="K28" s="70" t="s">
        <v>32</v>
      </c>
    </row>
    <row r="29" spans="1:15" s="2" customFormat="1" ht="52.65" customHeight="1">
      <c r="A29" s="68"/>
      <c r="B29" s="50" t="s">
        <v>123</v>
      </c>
      <c r="C29" s="52" t="s">
        <v>124</v>
      </c>
      <c r="D29" s="44" t="s">
        <v>69</v>
      </c>
      <c r="E29" s="63"/>
      <c r="F29" s="63"/>
      <c r="G29" s="64" t="s">
        <v>29</v>
      </c>
      <c r="H29" s="65">
        <v>1</v>
      </c>
      <c r="I29" s="66">
        <v>625000</v>
      </c>
      <c r="J29" s="67">
        <f t="shared" ref="J29" si="1">I29*H29</f>
        <v>625000</v>
      </c>
      <c r="K29" s="70" t="s">
        <v>67</v>
      </c>
    </row>
    <row r="30" spans="1:15" ht="18.75" customHeight="1">
      <c r="A30" s="53"/>
      <c r="B30" s="54" t="s">
        <v>40</v>
      </c>
      <c r="C30" s="55"/>
      <c r="D30" s="56"/>
      <c r="E30" s="57"/>
      <c r="F30" s="57"/>
      <c r="G30" s="58"/>
      <c r="H30" s="59"/>
      <c r="I30" s="60"/>
      <c r="J30" s="61"/>
      <c r="K30" s="254"/>
    </row>
    <row r="31" spans="1:15" s="80" customFormat="1" ht="37.049999999999997" customHeight="1">
      <c r="A31" s="71"/>
      <c r="B31" s="50" t="s">
        <v>180</v>
      </c>
      <c r="C31" s="72" t="s">
        <v>184</v>
      </c>
      <c r="D31" s="73"/>
      <c r="E31" s="74"/>
      <c r="F31" s="74"/>
      <c r="G31" s="75" t="s">
        <v>6</v>
      </c>
      <c r="H31" s="76">
        <f>H12</f>
        <v>0</v>
      </c>
      <c r="I31" s="77"/>
      <c r="J31" s="78"/>
      <c r="K31" s="79"/>
    </row>
    <row r="32" spans="1:15" s="2" customFormat="1" ht="46.5" customHeight="1">
      <c r="A32" s="68"/>
      <c r="B32" s="50" t="s">
        <v>179</v>
      </c>
      <c r="C32" s="52" t="s">
        <v>185</v>
      </c>
      <c r="D32" s="62"/>
      <c r="E32" s="63"/>
      <c r="F32" s="63"/>
      <c r="G32" s="64" t="s">
        <v>6</v>
      </c>
      <c r="H32" s="65">
        <f>H13</f>
        <v>2.2000000000000002</v>
      </c>
      <c r="I32" s="81">
        <v>37500</v>
      </c>
      <c r="J32" s="67">
        <f>I32*H32</f>
        <v>82500</v>
      </c>
      <c r="K32" s="70" t="s">
        <v>95</v>
      </c>
    </row>
    <row r="33" spans="1:11" s="2" customFormat="1" ht="46.35" customHeight="1">
      <c r="A33" s="68"/>
      <c r="B33" s="42" t="s">
        <v>41</v>
      </c>
      <c r="C33" s="52" t="s">
        <v>49</v>
      </c>
      <c r="D33" s="62"/>
      <c r="E33" s="63"/>
      <c r="F33" s="63"/>
      <c r="G33" s="64" t="s">
        <v>6</v>
      </c>
      <c r="H33" s="65">
        <f>H13</f>
        <v>2.2000000000000002</v>
      </c>
      <c r="I33" s="66">
        <v>75000</v>
      </c>
      <c r="J33" s="67">
        <f>I33*H33</f>
        <v>165000</v>
      </c>
      <c r="K33" s="70" t="s">
        <v>95</v>
      </c>
    </row>
    <row r="34" spans="1:11" s="2" customFormat="1" ht="31.5" customHeight="1">
      <c r="A34" s="68"/>
      <c r="B34" s="42" t="s">
        <v>33</v>
      </c>
      <c r="C34" s="52" t="s">
        <v>118</v>
      </c>
      <c r="D34" s="62"/>
      <c r="E34" s="63"/>
      <c r="F34" s="63"/>
      <c r="G34" s="64" t="s">
        <v>6</v>
      </c>
      <c r="H34" s="65">
        <f>H13</f>
        <v>2.2000000000000002</v>
      </c>
      <c r="I34" s="66">
        <v>562500</v>
      </c>
      <c r="J34" s="67">
        <f>I34*H34</f>
        <v>1237500</v>
      </c>
      <c r="K34" s="70" t="s">
        <v>133</v>
      </c>
    </row>
    <row r="35" spans="1:11" s="2" customFormat="1" ht="19.5" customHeight="1">
      <c r="A35" s="82"/>
      <c r="B35" s="248" t="s">
        <v>7</v>
      </c>
      <c r="C35" s="249"/>
      <c r="D35" s="62"/>
      <c r="E35" s="63"/>
      <c r="F35" s="63"/>
      <c r="G35" s="64"/>
      <c r="H35" s="65">
        <v>1</v>
      </c>
      <c r="I35" s="83"/>
      <c r="J35" s="83">
        <f>SUM(J13:J34)</f>
        <v>14223750</v>
      </c>
      <c r="K35" s="70"/>
    </row>
    <row r="36" spans="1:11" s="2" customFormat="1" ht="19.5" customHeight="1">
      <c r="A36" s="84"/>
      <c r="B36" s="211" t="s">
        <v>17</v>
      </c>
      <c r="C36" s="212"/>
      <c r="D36" s="85"/>
      <c r="E36" s="86"/>
      <c r="F36" s="86"/>
      <c r="G36" s="87"/>
      <c r="H36" s="88">
        <v>100</v>
      </c>
      <c r="I36" s="89"/>
      <c r="J36" s="90">
        <f>J35*H36</f>
        <v>1422375000</v>
      </c>
      <c r="K36" s="256"/>
    </row>
    <row r="37" spans="1:11" ht="18.75" customHeight="1">
      <c r="A37" s="32">
        <v>2</v>
      </c>
      <c r="B37" s="33" t="s">
        <v>205</v>
      </c>
      <c r="C37" s="34"/>
      <c r="D37" s="35" t="s">
        <v>200</v>
      </c>
      <c r="E37" s="36">
        <v>2200</v>
      </c>
      <c r="F37" s="36">
        <v>1600</v>
      </c>
      <c r="G37" s="37" t="s">
        <v>6</v>
      </c>
      <c r="H37" s="38">
        <f>E37*F37/1000000</f>
        <v>3.52</v>
      </c>
      <c r="I37" s="39">
        <v>5250000</v>
      </c>
      <c r="J37" s="40">
        <f>I37*H37</f>
        <v>18480000</v>
      </c>
      <c r="K37" s="252" t="s">
        <v>133</v>
      </c>
    </row>
    <row r="38" spans="1:11" s="2" customFormat="1" ht="18.75" customHeight="1">
      <c r="A38" s="41"/>
      <c r="B38" s="42" t="s">
        <v>47</v>
      </c>
      <c r="C38" s="43" t="s">
        <v>186</v>
      </c>
      <c r="D38" s="44"/>
      <c r="E38" s="45"/>
      <c r="F38" s="45"/>
      <c r="G38" s="46"/>
      <c r="H38" s="47"/>
      <c r="I38" s="48"/>
      <c r="J38" s="49"/>
      <c r="K38" s="253"/>
    </row>
    <row r="39" spans="1:11" s="2" customFormat="1" ht="18.75" customHeight="1">
      <c r="A39" s="41"/>
      <c r="B39" s="26" t="s">
        <v>100</v>
      </c>
      <c r="C39" s="43" t="s">
        <v>200</v>
      </c>
      <c r="D39" s="44"/>
      <c r="E39" s="45"/>
      <c r="F39" s="45"/>
      <c r="G39" s="46"/>
      <c r="H39" s="47"/>
      <c r="I39" s="48"/>
      <c r="J39" s="49"/>
      <c r="K39" s="253"/>
    </row>
    <row r="40" spans="1:11" s="2" customFormat="1" ht="18.75" customHeight="1">
      <c r="A40" s="41"/>
      <c r="B40" s="42" t="s">
        <v>50</v>
      </c>
      <c r="C40" s="43" t="s">
        <v>199</v>
      </c>
      <c r="D40" s="44"/>
      <c r="E40" s="45"/>
      <c r="F40" s="45"/>
      <c r="G40" s="46"/>
      <c r="H40" s="47"/>
      <c r="I40" s="48"/>
      <c r="J40" s="49"/>
      <c r="K40" s="253"/>
    </row>
    <row r="41" spans="1:11" s="2" customFormat="1" ht="29.55" customHeight="1">
      <c r="A41" s="41"/>
      <c r="B41" s="42" t="s">
        <v>19</v>
      </c>
      <c r="C41" s="52" t="s">
        <v>201</v>
      </c>
      <c r="D41" s="44"/>
      <c r="E41" s="45"/>
      <c r="F41" s="45"/>
      <c r="G41" s="46"/>
      <c r="H41" s="47"/>
      <c r="I41" s="48"/>
      <c r="J41" s="49"/>
      <c r="K41" s="253"/>
    </row>
    <row r="42" spans="1:11" s="2" customFormat="1" ht="18.75" customHeight="1">
      <c r="A42" s="68"/>
      <c r="B42" s="42" t="s">
        <v>121</v>
      </c>
      <c r="C42" s="43" t="s">
        <v>197</v>
      </c>
      <c r="D42" s="62"/>
      <c r="E42" s="63"/>
      <c r="F42" s="63"/>
      <c r="G42" s="64"/>
      <c r="H42" s="65"/>
      <c r="I42" s="66"/>
      <c r="J42" s="67"/>
      <c r="K42" s="70" t="s">
        <v>198</v>
      </c>
    </row>
    <row r="43" spans="1:11" s="2" customFormat="1" ht="40.049999999999997" customHeight="1">
      <c r="A43" s="41"/>
      <c r="B43" s="50" t="s">
        <v>21</v>
      </c>
      <c r="C43" s="52" t="s">
        <v>80</v>
      </c>
      <c r="D43" s="44"/>
      <c r="E43" s="45"/>
      <c r="F43" s="45"/>
      <c r="G43" s="46"/>
      <c r="H43" s="47"/>
      <c r="I43" s="48"/>
      <c r="J43" s="49"/>
      <c r="K43" s="253"/>
    </row>
    <row r="44" spans="1:11" s="2" customFormat="1" ht="22.05" customHeight="1">
      <c r="A44" s="41"/>
      <c r="B44" s="42" t="s">
        <v>20</v>
      </c>
      <c r="C44" s="52" t="s">
        <v>51</v>
      </c>
      <c r="D44" s="44"/>
      <c r="E44" s="45"/>
      <c r="F44" s="45"/>
      <c r="G44" s="46"/>
      <c r="H44" s="47"/>
      <c r="I44" s="48"/>
      <c r="J44" s="49"/>
      <c r="K44" s="253"/>
    </row>
    <row r="45" spans="1:11" s="2" customFormat="1" ht="25.05" customHeight="1">
      <c r="A45" s="41"/>
      <c r="B45" s="42" t="s">
        <v>58</v>
      </c>
      <c r="C45" s="52" t="s">
        <v>59</v>
      </c>
      <c r="D45" s="44"/>
      <c r="E45" s="45"/>
      <c r="F45" s="45"/>
      <c r="G45" s="46"/>
      <c r="H45" s="47"/>
      <c r="I45" s="48"/>
      <c r="J45" s="49"/>
      <c r="K45" s="253"/>
    </row>
    <row r="46" spans="1:11" s="2" customFormat="1" ht="29.1" customHeight="1">
      <c r="A46" s="41"/>
      <c r="B46" s="50" t="s">
        <v>46</v>
      </c>
      <c r="C46" s="52" t="s">
        <v>122</v>
      </c>
      <c r="D46" s="44"/>
      <c r="E46" s="45"/>
      <c r="F46" s="45"/>
      <c r="G46" s="46"/>
      <c r="H46" s="47"/>
      <c r="I46" s="48"/>
      <c r="J46" s="49"/>
      <c r="K46" s="253"/>
    </row>
    <row r="47" spans="1:11" ht="18.75" customHeight="1">
      <c r="A47" s="53"/>
      <c r="B47" s="54" t="s">
        <v>36</v>
      </c>
      <c r="C47" s="55"/>
      <c r="D47" s="56"/>
      <c r="E47" s="57"/>
      <c r="F47" s="57"/>
      <c r="G47" s="58"/>
      <c r="H47" s="59"/>
      <c r="I47" s="60"/>
      <c r="J47" s="61"/>
      <c r="K47" s="254"/>
    </row>
    <row r="48" spans="1:11" s="2" customFormat="1" ht="18.75" customHeight="1">
      <c r="A48" s="41"/>
      <c r="B48" s="42" t="s">
        <v>54</v>
      </c>
      <c r="C48" s="52" t="s">
        <v>74</v>
      </c>
      <c r="D48" s="62" t="s">
        <v>75</v>
      </c>
      <c r="E48" s="63"/>
      <c r="F48" s="63"/>
      <c r="G48" s="64" t="s">
        <v>52</v>
      </c>
      <c r="H48" s="65">
        <v>8</v>
      </c>
      <c r="I48" s="66">
        <v>58750</v>
      </c>
      <c r="J48" s="67">
        <f>I48*H48</f>
        <v>470000</v>
      </c>
      <c r="K48" s="70" t="s">
        <v>55</v>
      </c>
    </row>
    <row r="49" spans="1:15" s="2" customFormat="1" ht="40.049999999999997" customHeight="1">
      <c r="A49" s="68"/>
      <c r="B49" s="42" t="s">
        <v>114</v>
      </c>
      <c r="C49" s="52" t="s">
        <v>117</v>
      </c>
      <c r="D49" s="62" t="s">
        <v>113</v>
      </c>
      <c r="E49" s="63"/>
      <c r="F49" s="63"/>
      <c r="G49" s="64" t="s">
        <v>28</v>
      </c>
      <c r="H49" s="65">
        <v>1</v>
      </c>
      <c r="I49" s="66">
        <v>408750</v>
      </c>
      <c r="J49" s="67">
        <f t="shared" ref="J49:J50" si="2">I49*H49</f>
        <v>408750</v>
      </c>
      <c r="K49" s="255" t="s">
        <v>63</v>
      </c>
      <c r="L49" s="213"/>
      <c r="M49" s="213"/>
      <c r="N49" s="213"/>
      <c r="O49" s="213"/>
    </row>
    <row r="50" spans="1:15" s="2" customFormat="1" ht="31.05" customHeight="1">
      <c r="A50" s="68"/>
      <c r="B50" s="42" t="s">
        <v>66</v>
      </c>
      <c r="C50" s="52" t="s">
        <v>187</v>
      </c>
      <c r="D50" s="62" t="s">
        <v>76</v>
      </c>
      <c r="E50" s="63"/>
      <c r="F50" s="63"/>
      <c r="G50" s="64" t="s">
        <v>28</v>
      </c>
      <c r="H50" s="65">
        <v>1</v>
      </c>
      <c r="I50" s="66">
        <v>293750</v>
      </c>
      <c r="J50" s="67">
        <f t="shared" si="2"/>
        <v>293750</v>
      </c>
      <c r="K50" s="255" t="s">
        <v>63</v>
      </c>
    </row>
    <row r="51" spans="1:15" s="2" customFormat="1" ht="28.05" customHeight="1">
      <c r="A51" s="91"/>
      <c r="B51" s="92" t="s">
        <v>34</v>
      </c>
      <c r="C51" s="93" t="s">
        <v>37</v>
      </c>
      <c r="D51" s="94" t="s">
        <v>35</v>
      </c>
      <c r="E51" s="95"/>
      <c r="F51" s="95"/>
      <c r="G51" s="96" t="s">
        <v>28</v>
      </c>
      <c r="H51" s="97">
        <v>2</v>
      </c>
      <c r="I51" s="98">
        <v>106250</v>
      </c>
      <c r="J51" s="99">
        <f t="shared" ref="J51" si="3">I51*H51</f>
        <v>212500</v>
      </c>
      <c r="K51" s="255" t="s">
        <v>79</v>
      </c>
    </row>
    <row r="52" spans="1:15" s="2" customFormat="1" ht="28.05" customHeight="1">
      <c r="A52" s="91"/>
      <c r="B52" s="92" t="s">
        <v>30</v>
      </c>
      <c r="C52" s="93" t="s">
        <v>176</v>
      </c>
      <c r="D52" s="94"/>
      <c r="E52" s="95"/>
      <c r="F52" s="95"/>
      <c r="G52" s="96" t="s">
        <v>61</v>
      </c>
      <c r="H52" s="97">
        <f>H37*1.2</f>
        <v>4.2240000000000002</v>
      </c>
      <c r="I52" s="98">
        <v>56250</v>
      </c>
      <c r="J52" s="99">
        <f>I52*H52</f>
        <v>237600</v>
      </c>
      <c r="K52" s="255" t="s">
        <v>168</v>
      </c>
    </row>
    <row r="53" spans="1:15" s="2" customFormat="1" ht="22.05" customHeight="1">
      <c r="A53" s="68"/>
      <c r="B53" s="42" t="s">
        <v>31</v>
      </c>
      <c r="C53" s="52" t="s">
        <v>48</v>
      </c>
      <c r="D53" s="62" t="s">
        <v>45</v>
      </c>
      <c r="E53" s="63"/>
      <c r="F53" s="63"/>
      <c r="G53" s="64" t="s">
        <v>28</v>
      </c>
      <c r="H53" s="65">
        <v>8</v>
      </c>
      <c r="I53" s="66">
        <v>10000</v>
      </c>
      <c r="J53" s="67">
        <f>I53*H53</f>
        <v>80000</v>
      </c>
      <c r="K53" s="70" t="s">
        <v>32</v>
      </c>
    </row>
    <row r="54" spans="1:15" s="2" customFormat="1" ht="52.65" customHeight="1">
      <c r="A54" s="68"/>
      <c r="B54" s="42" t="s">
        <v>53</v>
      </c>
      <c r="C54" s="52" t="s">
        <v>68</v>
      </c>
      <c r="D54" s="44" t="s">
        <v>110</v>
      </c>
      <c r="E54" s="63"/>
      <c r="F54" s="63"/>
      <c r="G54" s="64" t="s">
        <v>29</v>
      </c>
      <c r="H54" s="65">
        <v>1</v>
      </c>
      <c r="I54" s="66">
        <v>687500</v>
      </c>
      <c r="J54" s="67">
        <f t="shared" ref="J54" si="4">I54*H54</f>
        <v>687500</v>
      </c>
      <c r="K54" s="70" t="s">
        <v>67</v>
      </c>
    </row>
    <row r="55" spans="1:15" ht="18.75" customHeight="1">
      <c r="A55" s="53"/>
      <c r="B55" s="54" t="s">
        <v>40</v>
      </c>
      <c r="C55" s="55"/>
      <c r="D55" s="56"/>
      <c r="E55" s="57"/>
      <c r="F55" s="57"/>
      <c r="G55" s="58"/>
      <c r="H55" s="59"/>
      <c r="I55" s="60"/>
      <c r="J55" s="61"/>
      <c r="K55" s="254"/>
    </row>
    <row r="56" spans="1:15" s="80" customFormat="1" ht="37.049999999999997" customHeight="1">
      <c r="A56" s="71"/>
      <c r="B56" s="50" t="s">
        <v>180</v>
      </c>
      <c r="C56" s="72" t="s">
        <v>184</v>
      </c>
      <c r="D56" s="73"/>
      <c r="E56" s="74"/>
      <c r="F56" s="74"/>
      <c r="G56" s="75" t="s">
        <v>6</v>
      </c>
      <c r="H56" s="76">
        <f>H37</f>
        <v>3.52</v>
      </c>
      <c r="I56" s="77"/>
      <c r="J56" s="78"/>
      <c r="K56" s="79"/>
    </row>
    <row r="57" spans="1:15" s="2" customFormat="1" ht="46.5" customHeight="1">
      <c r="A57" s="68"/>
      <c r="B57" s="50" t="s">
        <v>179</v>
      </c>
      <c r="C57" s="52" t="s">
        <v>185</v>
      </c>
      <c r="D57" s="62"/>
      <c r="E57" s="63"/>
      <c r="F57" s="63"/>
      <c r="G57" s="64" t="s">
        <v>6</v>
      </c>
      <c r="H57" s="65">
        <f>H37</f>
        <v>3.52</v>
      </c>
      <c r="I57" s="81">
        <v>37500</v>
      </c>
      <c r="J57" s="67">
        <f>I57*H57</f>
        <v>132000</v>
      </c>
      <c r="K57" s="70" t="s">
        <v>95</v>
      </c>
    </row>
    <row r="58" spans="1:15" s="2" customFormat="1" ht="41.55" customHeight="1">
      <c r="A58" s="68"/>
      <c r="B58" s="42" t="s">
        <v>41</v>
      </c>
      <c r="C58" s="52" t="s">
        <v>49</v>
      </c>
      <c r="D58" s="62"/>
      <c r="E58" s="63"/>
      <c r="F58" s="63"/>
      <c r="G58" s="64" t="s">
        <v>6</v>
      </c>
      <c r="H58" s="65">
        <f>H37</f>
        <v>3.52</v>
      </c>
      <c r="I58" s="66">
        <v>65000</v>
      </c>
      <c r="J58" s="67">
        <f>I58*H58</f>
        <v>228800</v>
      </c>
      <c r="K58" s="70" t="s">
        <v>133</v>
      </c>
    </row>
    <row r="59" spans="1:15" s="2" customFormat="1" ht="31.5" customHeight="1">
      <c r="A59" s="68"/>
      <c r="B59" s="42" t="s">
        <v>33</v>
      </c>
      <c r="C59" s="52" t="s">
        <v>175</v>
      </c>
      <c r="D59" s="62"/>
      <c r="E59" s="63"/>
      <c r="F59" s="63"/>
      <c r="G59" s="64" t="s">
        <v>6</v>
      </c>
      <c r="H59" s="65">
        <f>H37</f>
        <v>3.52</v>
      </c>
      <c r="I59" s="66">
        <v>600000</v>
      </c>
      <c r="J59" s="67">
        <f>I59*H59</f>
        <v>2112000</v>
      </c>
      <c r="K59" s="70" t="s">
        <v>133</v>
      </c>
    </row>
    <row r="60" spans="1:15" s="2" customFormat="1" ht="19.5" customHeight="1">
      <c r="A60" s="82"/>
      <c r="B60" s="248" t="s">
        <v>7</v>
      </c>
      <c r="C60" s="249"/>
      <c r="D60" s="62"/>
      <c r="E60" s="63"/>
      <c r="F60" s="63"/>
      <c r="G60" s="64"/>
      <c r="H60" s="65">
        <v>1</v>
      </c>
      <c r="I60" s="83"/>
      <c r="J60" s="83">
        <f>SUM(J37:J59)</f>
        <v>23342900</v>
      </c>
      <c r="K60" s="70"/>
    </row>
    <row r="61" spans="1:15" s="2" customFormat="1" ht="19.5" customHeight="1">
      <c r="A61" s="84"/>
      <c r="B61" s="211" t="s">
        <v>17</v>
      </c>
      <c r="C61" s="212"/>
      <c r="D61" s="85"/>
      <c r="E61" s="86"/>
      <c r="F61" s="86"/>
      <c r="G61" s="87"/>
      <c r="H61" s="88">
        <v>100</v>
      </c>
      <c r="I61" s="89"/>
      <c r="J61" s="90">
        <f>J60*H61</f>
        <v>2334290000</v>
      </c>
      <c r="K61" s="256"/>
    </row>
    <row r="62" spans="1:15" s="2" customFormat="1" ht="24.6" customHeight="1">
      <c r="A62" s="250" t="s">
        <v>125</v>
      </c>
      <c r="B62" s="250" t="s">
        <v>99</v>
      </c>
      <c r="C62" s="250"/>
      <c r="D62" s="251"/>
      <c r="E62" s="100"/>
      <c r="F62" s="100"/>
      <c r="G62" s="101"/>
      <c r="H62" s="102"/>
      <c r="I62" s="103"/>
      <c r="J62" s="104"/>
      <c r="K62" s="257"/>
    </row>
    <row r="63" spans="1:15" s="80" customFormat="1" ht="29.55" customHeight="1">
      <c r="A63" s="105">
        <v>1</v>
      </c>
      <c r="B63" s="27" t="s">
        <v>204</v>
      </c>
      <c r="C63" s="28"/>
      <c r="D63" s="29" t="s">
        <v>202</v>
      </c>
      <c r="E63" s="106">
        <v>2200</v>
      </c>
      <c r="F63" s="106">
        <v>1000</v>
      </c>
      <c r="G63" s="107" t="s">
        <v>6</v>
      </c>
      <c r="H63" s="108">
        <f>E63*F63/1000000</f>
        <v>2.2000000000000002</v>
      </c>
      <c r="I63" s="109">
        <v>5500000</v>
      </c>
      <c r="J63" s="110">
        <f>I63*H63</f>
        <v>12100000.000000002</v>
      </c>
      <c r="K63" s="111" t="s">
        <v>173</v>
      </c>
    </row>
    <row r="64" spans="1:15" s="2" customFormat="1" ht="18.75" customHeight="1">
      <c r="A64" s="41"/>
      <c r="B64" s="42" t="s">
        <v>47</v>
      </c>
      <c r="C64" s="43" t="s">
        <v>188</v>
      </c>
      <c r="D64" s="44"/>
      <c r="E64" s="45"/>
      <c r="F64" s="45"/>
      <c r="G64" s="46"/>
      <c r="H64" s="47"/>
      <c r="I64" s="48"/>
      <c r="J64" s="49"/>
      <c r="K64" s="253"/>
    </row>
    <row r="65" spans="1:11" s="2" customFormat="1" ht="18.75" customHeight="1">
      <c r="A65" s="41"/>
      <c r="B65" s="26" t="s">
        <v>100</v>
      </c>
      <c r="C65" s="43" t="s">
        <v>202</v>
      </c>
      <c r="D65" s="44"/>
      <c r="E65" s="45"/>
      <c r="F65" s="45"/>
      <c r="G65" s="46"/>
      <c r="H65" s="47"/>
      <c r="I65" s="48"/>
      <c r="J65" s="49"/>
      <c r="K65" s="253"/>
    </row>
    <row r="66" spans="1:11" s="2" customFormat="1" ht="18.75" customHeight="1">
      <c r="A66" s="41"/>
      <c r="B66" s="42" t="s">
        <v>50</v>
      </c>
      <c r="C66" s="43" t="s">
        <v>199</v>
      </c>
      <c r="D66" s="44"/>
      <c r="E66" s="45"/>
      <c r="F66" s="45"/>
      <c r="G66" s="46"/>
      <c r="H66" s="47"/>
      <c r="I66" s="48"/>
      <c r="J66" s="49"/>
      <c r="K66" s="253"/>
    </row>
    <row r="67" spans="1:11" s="2" customFormat="1" ht="29.55" customHeight="1">
      <c r="A67" s="41"/>
      <c r="B67" s="42" t="s">
        <v>19</v>
      </c>
      <c r="C67" s="52" t="s">
        <v>201</v>
      </c>
      <c r="D67" s="44"/>
      <c r="E67" s="45"/>
      <c r="F67" s="45"/>
      <c r="G67" s="46"/>
      <c r="H67" s="47"/>
      <c r="I67" s="48"/>
      <c r="J67" s="49"/>
      <c r="K67" s="253"/>
    </row>
    <row r="68" spans="1:11" s="2" customFormat="1" ht="18.75" customHeight="1">
      <c r="A68" s="68"/>
      <c r="B68" s="42" t="s">
        <v>121</v>
      </c>
      <c r="C68" s="43" t="s">
        <v>197</v>
      </c>
      <c r="D68" s="62"/>
      <c r="E68" s="63"/>
      <c r="F68" s="63"/>
      <c r="G68" s="64"/>
      <c r="H68" s="65"/>
      <c r="I68" s="66"/>
      <c r="J68" s="67"/>
      <c r="K68" s="70" t="s">
        <v>198</v>
      </c>
    </row>
    <row r="69" spans="1:11" s="2" customFormat="1" ht="44.4" customHeight="1">
      <c r="A69" s="41"/>
      <c r="B69" s="50" t="s">
        <v>128</v>
      </c>
      <c r="C69" s="51" t="s">
        <v>129</v>
      </c>
      <c r="D69" s="44"/>
      <c r="E69" s="45"/>
      <c r="F69" s="45"/>
      <c r="G69" s="46"/>
      <c r="H69" s="47"/>
      <c r="I69" s="48"/>
      <c r="J69" s="49"/>
      <c r="K69" s="253"/>
    </row>
    <row r="70" spans="1:11" s="2" customFormat="1" ht="22.05" customHeight="1">
      <c r="A70" s="41"/>
      <c r="B70" s="42" t="s">
        <v>20</v>
      </c>
      <c r="C70" s="52" t="s">
        <v>51</v>
      </c>
      <c r="D70" s="44"/>
      <c r="E70" s="45"/>
      <c r="F70" s="45"/>
      <c r="G70" s="46"/>
      <c r="H70" s="47"/>
      <c r="I70" s="48"/>
      <c r="J70" s="49"/>
      <c r="K70" s="253"/>
    </row>
    <row r="71" spans="1:11" s="2" customFormat="1" ht="25.05" customHeight="1">
      <c r="A71" s="41"/>
      <c r="B71" s="42" t="s">
        <v>58</v>
      </c>
      <c r="C71" s="52" t="s">
        <v>59</v>
      </c>
      <c r="D71" s="44"/>
      <c r="E71" s="45"/>
      <c r="F71" s="45"/>
      <c r="G71" s="46"/>
      <c r="H71" s="47"/>
      <c r="I71" s="48"/>
      <c r="J71" s="49"/>
      <c r="K71" s="253"/>
    </row>
    <row r="72" spans="1:11" s="2" customFormat="1" ht="29.1" customHeight="1">
      <c r="A72" s="41"/>
      <c r="B72" s="50" t="s">
        <v>46</v>
      </c>
      <c r="C72" s="52" t="s">
        <v>122</v>
      </c>
      <c r="D72" s="44"/>
      <c r="E72" s="45"/>
      <c r="F72" s="45"/>
      <c r="G72" s="46"/>
      <c r="H72" s="47"/>
      <c r="I72" s="48"/>
      <c r="J72" s="49"/>
      <c r="K72" s="253"/>
    </row>
    <row r="73" spans="1:11" s="80" customFormat="1" ht="27" customHeight="1">
      <c r="A73" s="71"/>
      <c r="B73" s="204" t="s">
        <v>170</v>
      </c>
      <c r="C73" s="205"/>
      <c r="D73" s="112"/>
      <c r="E73" s="113"/>
      <c r="F73" s="113"/>
      <c r="G73" s="114"/>
      <c r="H73" s="115"/>
      <c r="I73" s="116"/>
      <c r="J73" s="117"/>
      <c r="K73" s="118"/>
    </row>
    <row r="74" spans="1:11" s="80" customFormat="1" ht="28.05" customHeight="1">
      <c r="A74" s="71"/>
      <c r="B74" s="119" t="s">
        <v>85</v>
      </c>
      <c r="C74" s="120" t="s">
        <v>86</v>
      </c>
      <c r="D74" s="121" t="s">
        <v>87</v>
      </c>
      <c r="E74" s="122"/>
      <c r="F74" s="122"/>
      <c r="G74" s="123" t="s">
        <v>28</v>
      </c>
      <c r="H74" s="124">
        <v>2</v>
      </c>
      <c r="I74" s="81">
        <v>1312500</v>
      </c>
      <c r="J74" s="125">
        <f t="shared" ref="J74:J80" si="5">I74*H74</f>
        <v>2625000</v>
      </c>
      <c r="K74" s="126" t="s">
        <v>96</v>
      </c>
    </row>
    <row r="75" spans="1:11" s="80" customFormat="1" ht="28.05" customHeight="1">
      <c r="A75" s="71"/>
      <c r="B75" s="127" t="s">
        <v>88</v>
      </c>
      <c r="C75" s="120" t="s">
        <v>89</v>
      </c>
      <c r="D75" s="121"/>
      <c r="E75" s="122"/>
      <c r="F75" s="122"/>
      <c r="G75" s="123" t="s">
        <v>28</v>
      </c>
      <c r="H75" s="124">
        <v>2</v>
      </c>
      <c r="I75" s="81">
        <v>243750</v>
      </c>
      <c r="J75" s="125">
        <f>I75*H75</f>
        <v>487500</v>
      </c>
      <c r="K75" s="126" t="s">
        <v>96</v>
      </c>
    </row>
    <row r="76" spans="1:11" s="80" customFormat="1" ht="28.05" customHeight="1">
      <c r="A76" s="71"/>
      <c r="B76" s="119" t="s">
        <v>90</v>
      </c>
      <c r="C76" s="120" t="s">
        <v>91</v>
      </c>
      <c r="D76" s="121" t="s">
        <v>92</v>
      </c>
      <c r="E76" s="122"/>
      <c r="F76" s="122"/>
      <c r="G76" s="123" t="s">
        <v>28</v>
      </c>
      <c r="H76" s="124">
        <v>2</v>
      </c>
      <c r="I76" s="81">
        <v>450000</v>
      </c>
      <c r="J76" s="78">
        <f t="shared" si="5"/>
        <v>900000</v>
      </c>
      <c r="K76" s="126" t="s">
        <v>97</v>
      </c>
    </row>
    <row r="77" spans="1:11" s="80" customFormat="1" ht="28.05" customHeight="1">
      <c r="A77" s="71"/>
      <c r="B77" s="119" t="s">
        <v>93</v>
      </c>
      <c r="C77" s="120" t="s">
        <v>94</v>
      </c>
      <c r="D77" s="121"/>
      <c r="E77" s="122"/>
      <c r="F77" s="122"/>
      <c r="G77" s="123" t="s">
        <v>177</v>
      </c>
      <c r="H77" s="124">
        <v>2</v>
      </c>
      <c r="I77" s="81">
        <v>350000</v>
      </c>
      <c r="J77" s="125">
        <f>I77*H77</f>
        <v>700000</v>
      </c>
      <c r="K77" s="126" t="s">
        <v>97</v>
      </c>
    </row>
    <row r="78" spans="1:11" s="2" customFormat="1" ht="28.05" customHeight="1">
      <c r="A78" s="91"/>
      <c r="B78" s="92" t="s">
        <v>30</v>
      </c>
      <c r="C78" s="93" t="s">
        <v>176</v>
      </c>
      <c r="D78" s="94"/>
      <c r="E78" s="95"/>
      <c r="F78" s="95"/>
      <c r="G78" s="96" t="s">
        <v>61</v>
      </c>
      <c r="H78" s="97">
        <f>H63*1.2</f>
        <v>2.64</v>
      </c>
      <c r="I78" s="98">
        <v>56250</v>
      </c>
      <c r="J78" s="99">
        <f>I78*H78</f>
        <v>148500</v>
      </c>
      <c r="K78" s="255" t="s">
        <v>168</v>
      </c>
    </row>
    <row r="79" spans="1:11" s="80" customFormat="1" ht="28.05" customHeight="1">
      <c r="A79" s="71"/>
      <c r="B79" s="119" t="s">
        <v>31</v>
      </c>
      <c r="C79" s="119" t="s">
        <v>48</v>
      </c>
      <c r="D79" s="128"/>
      <c r="E79" s="119"/>
      <c r="F79" s="119"/>
      <c r="G79" s="128" t="s">
        <v>28</v>
      </c>
      <c r="H79" s="128">
        <v>12</v>
      </c>
      <c r="I79" s="81">
        <v>10000</v>
      </c>
      <c r="J79" s="129">
        <f>I79*H79</f>
        <v>120000</v>
      </c>
      <c r="K79" s="126" t="s">
        <v>97</v>
      </c>
    </row>
    <row r="80" spans="1:11" s="80" customFormat="1" ht="39.6" customHeight="1">
      <c r="A80" s="71"/>
      <c r="B80" s="119" t="s">
        <v>101</v>
      </c>
      <c r="C80" s="120" t="s">
        <v>70</v>
      </c>
      <c r="D80" s="121"/>
      <c r="E80" s="122"/>
      <c r="F80" s="122"/>
      <c r="G80" s="123" t="s">
        <v>28</v>
      </c>
      <c r="H80" s="124">
        <v>1</v>
      </c>
      <c r="I80" s="81">
        <v>725000</v>
      </c>
      <c r="J80" s="78">
        <f t="shared" si="5"/>
        <v>725000</v>
      </c>
      <c r="K80" s="126" t="s">
        <v>98</v>
      </c>
    </row>
    <row r="81" spans="1:11" s="80" customFormat="1" ht="28.05" customHeight="1">
      <c r="A81" s="71"/>
      <c r="B81" s="130" t="s">
        <v>169</v>
      </c>
      <c r="C81" s="131"/>
      <c r="D81" s="132"/>
      <c r="E81" s="133"/>
      <c r="F81" s="133"/>
      <c r="G81" s="134"/>
      <c r="H81" s="135"/>
      <c r="I81" s="81"/>
      <c r="J81" s="78"/>
      <c r="K81" s="136"/>
    </row>
    <row r="82" spans="1:11" s="80" customFormat="1" ht="37.049999999999997" customHeight="1">
      <c r="A82" s="71"/>
      <c r="B82" s="50" t="s">
        <v>180</v>
      </c>
      <c r="C82" s="72" t="s">
        <v>184</v>
      </c>
      <c r="D82" s="73"/>
      <c r="E82" s="74"/>
      <c r="F82" s="74"/>
      <c r="G82" s="75" t="s">
        <v>6</v>
      </c>
      <c r="H82" s="76">
        <f>H63</f>
        <v>2.2000000000000002</v>
      </c>
      <c r="I82" s="77"/>
      <c r="J82" s="78"/>
      <c r="K82" s="79"/>
    </row>
    <row r="83" spans="1:11" s="2" customFormat="1" ht="46.5" customHeight="1">
      <c r="A83" s="68"/>
      <c r="B83" s="50" t="s">
        <v>179</v>
      </c>
      <c r="C83" s="52" t="s">
        <v>185</v>
      </c>
      <c r="D83" s="62"/>
      <c r="E83" s="63"/>
      <c r="F83" s="63"/>
      <c r="G83" s="64" t="s">
        <v>6</v>
      </c>
      <c r="H83" s="65">
        <f>H63</f>
        <v>2.2000000000000002</v>
      </c>
      <c r="I83" s="81">
        <v>37500</v>
      </c>
      <c r="J83" s="67">
        <f>I83*H83</f>
        <v>82500</v>
      </c>
      <c r="K83" s="70" t="s">
        <v>95</v>
      </c>
    </row>
    <row r="84" spans="1:11" s="2" customFormat="1" ht="41.55" customHeight="1">
      <c r="A84" s="68"/>
      <c r="B84" s="42" t="s">
        <v>41</v>
      </c>
      <c r="C84" s="52" t="s">
        <v>49</v>
      </c>
      <c r="D84" s="62"/>
      <c r="E84" s="63"/>
      <c r="F84" s="63"/>
      <c r="G84" s="64" t="s">
        <v>6</v>
      </c>
      <c r="H84" s="65">
        <f>H63</f>
        <v>2.2000000000000002</v>
      </c>
      <c r="I84" s="66">
        <v>65000</v>
      </c>
      <c r="J84" s="67">
        <f>I84*H84</f>
        <v>143000</v>
      </c>
      <c r="K84" s="70" t="s">
        <v>133</v>
      </c>
    </row>
    <row r="85" spans="1:11" s="80" customFormat="1" ht="28.05" customHeight="1">
      <c r="A85" s="137"/>
      <c r="B85" s="138" t="s">
        <v>33</v>
      </c>
      <c r="C85" s="139" t="s">
        <v>174</v>
      </c>
      <c r="D85" s="140"/>
      <c r="E85" s="141"/>
      <c r="F85" s="141"/>
      <c r="G85" s="142" t="s">
        <v>6</v>
      </c>
      <c r="H85" s="143">
        <f>H63</f>
        <v>2.2000000000000002</v>
      </c>
      <c r="I85" s="81">
        <v>625000</v>
      </c>
      <c r="J85" s="144">
        <f>I85*H85</f>
        <v>1375000</v>
      </c>
      <c r="K85" s="145" t="s">
        <v>95</v>
      </c>
    </row>
    <row r="86" spans="1:11" s="2" customFormat="1" ht="19.5" customHeight="1">
      <c r="A86" s="82"/>
      <c r="B86" s="248" t="s">
        <v>7</v>
      </c>
      <c r="C86" s="249"/>
      <c r="D86" s="62"/>
      <c r="E86" s="63"/>
      <c r="F86" s="63"/>
      <c r="G86" s="64"/>
      <c r="H86" s="65">
        <v>1</v>
      </c>
      <c r="I86" s="83"/>
      <c r="J86" s="83">
        <f>SUM(J63:J85)</f>
        <v>19406500</v>
      </c>
      <c r="K86" s="70"/>
    </row>
    <row r="87" spans="1:11" s="2" customFormat="1" ht="19.5" customHeight="1">
      <c r="A87" s="84"/>
      <c r="B87" s="211" t="s">
        <v>17</v>
      </c>
      <c r="C87" s="212"/>
      <c r="D87" s="85"/>
      <c r="E87" s="86"/>
      <c r="F87" s="86"/>
      <c r="G87" s="87"/>
      <c r="H87" s="88">
        <v>100</v>
      </c>
      <c r="I87" s="89"/>
      <c r="J87" s="90">
        <f>J86*H87</f>
        <v>1940650000</v>
      </c>
      <c r="K87" s="256"/>
    </row>
    <row r="88" spans="1:11" s="80" customFormat="1" ht="29.55" customHeight="1">
      <c r="A88" s="105">
        <v>2</v>
      </c>
      <c r="B88" s="27" t="s">
        <v>210</v>
      </c>
      <c r="C88" s="28"/>
      <c r="D88" s="29" t="s">
        <v>203</v>
      </c>
      <c r="E88" s="106">
        <v>2200</v>
      </c>
      <c r="F88" s="106">
        <v>1600</v>
      </c>
      <c r="G88" s="107" t="s">
        <v>6</v>
      </c>
      <c r="H88" s="108">
        <f>E88*F88/1000000</f>
        <v>3.52</v>
      </c>
      <c r="I88" s="109">
        <v>5750000</v>
      </c>
      <c r="J88" s="110">
        <f>I88*H88</f>
        <v>20240000</v>
      </c>
      <c r="K88" s="111" t="s">
        <v>173</v>
      </c>
    </row>
    <row r="89" spans="1:11" s="2" customFormat="1" ht="18.75" customHeight="1">
      <c r="A89" s="41"/>
      <c r="B89" s="42" t="s">
        <v>47</v>
      </c>
      <c r="C89" s="43" t="s">
        <v>186</v>
      </c>
      <c r="D89" s="44"/>
      <c r="E89" s="45"/>
      <c r="F89" s="45"/>
      <c r="G89" s="46"/>
      <c r="H89" s="47"/>
      <c r="I89" s="48"/>
      <c r="J89" s="49"/>
      <c r="K89" s="253"/>
    </row>
    <row r="90" spans="1:11" s="2" customFormat="1" ht="18.75" customHeight="1">
      <c r="A90" s="41"/>
      <c r="B90" s="26" t="s">
        <v>100</v>
      </c>
      <c r="C90" s="43" t="s">
        <v>203</v>
      </c>
      <c r="D90" s="44"/>
      <c r="E90" s="45"/>
      <c r="F90" s="45"/>
      <c r="G90" s="46"/>
      <c r="H90" s="47"/>
      <c r="I90" s="48"/>
      <c r="J90" s="49"/>
      <c r="K90" s="253"/>
    </row>
    <row r="91" spans="1:11" s="2" customFormat="1" ht="18.75" customHeight="1">
      <c r="A91" s="41"/>
      <c r="B91" s="42" t="s">
        <v>50</v>
      </c>
      <c r="C91" s="43" t="s">
        <v>199</v>
      </c>
      <c r="D91" s="44"/>
      <c r="E91" s="45"/>
      <c r="F91" s="45"/>
      <c r="G91" s="46"/>
      <c r="H91" s="47"/>
      <c r="I91" s="48"/>
      <c r="J91" s="49"/>
      <c r="K91" s="253"/>
    </row>
    <row r="92" spans="1:11" s="2" customFormat="1" ht="29.55" customHeight="1">
      <c r="A92" s="41"/>
      <c r="B92" s="42" t="s">
        <v>19</v>
      </c>
      <c r="C92" s="52" t="s">
        <v>201</v>
      </c>
      <c r="D92" s="44"/>
      <c r="E92" s="45"/>
      <c r="F92" s="45"/>
      <c r="G92" s="46"/>
      <c r="H92" s="47"/>
      <c r="I92" s="48"/>
      <c r="J92" s="49"/>
      <c r="K92" s="253"/>
    </row>
    <row r="93" spans="1:11" s="2" customFormat="1" ht="18.75" customHeight="1">
      <c r="A93" s="68"/>
      <c r="B93" s="42" t="s">
        <v>121</v>
      </c>
      <c r="C93" s="43" t="s">
        <v>197</v>
      </c>
      <c r="D93" s="62"/>
      <c r="E93" s="63"/>
      <c r="F93" s="63"/>
      <c r="G93" s="64"/>
      <c r="H93" s="65"/>
      <c r="I93" s="66"/>
      <c r="J93" s="67"/>
      <c r="K93" s="70" t="s">
        <v>198</v>
      </c>
    </row>
    <row r="94" spans="1:11" s="2" customFormat="1" ht="44.4" customHeight="1">
      <c r="A94" s="41"/>
      <c r="B94" s="50" t="s">
        <v>128</v>
      </c>
      <c r="C94" s="51" t="s">
        <v>129</v>
      </c>
      <c r="D94" s="44"/>
      <c r="E94" s="45"/>
      <c r="F94" s="45"/>
      <c r="G94" s="46"/>
      <c r="H94" s="47"/>
      <c r="I94" s="48"/>
      <c r="J94" s="49"/>
      <c r="K94" s="253"/>
    </row>
    <row r="95" spans="1:11" s="2" customFormat="1" ht="22.05" customHeight="1">
      <c r="A95" s="41"/>
      <c r="B95" s="42" t="s">
        <v>20</v>
      </c>
      <c r="C95" s="52" t="s">
        <v>51</v>
      </c>
      <c r="D95" s="44"/>
      <c r="E95" s="45"/>
      <c r="F95" s="45"/>
      <c r="G95" s="46"/>
      <c r="H95" s="47"/>
      <c r="I95" s="48"/>
      <c r="J95" s="49"/>
      <c r="K95" s="253"/>
    </row>
    <row r="96" spans="1:11" s="2" customFormat="1" ht="25.05" customHeight="1">
      <c r="A96" s="41"/>
      <c r="B96" s="42" t="s">
        <v>58</v>
      </c>
      <c r="C96" s="52" t="s">
        <v>59</v>
      </c>
      <c r="D96" s="44"/>
      <c r="E96" s="45"/>
      <c r="F96" s="45"/>
      <c r="G96" s="46"/>
      <c r="H96" s="47"/>
      <c r="I96" s="48"/>
      <c r="J96" s="49"/>
      <c r="K96" s="253"/>
    </row>
    <row r="97" spans="1:11" s="2" customFormat="1" ht="29.1" customHeight="1">
      <c r="A97" s="41"/>
      <c r="B97" s="50" t="s">
        <v>46</v>
      </c>
      <c r="C97" s="52" t="s">
        <v>122</v>
      </c>
      <c r="D97" s="44"/>
      <c r="E97" s="45"/>
      <c r="F97" s="45"/>
      <c r="G97" s="46"/>
      <c r="H97" s="47"/>
      <c r="I97" s="48"/>
      <c r="J97" s="49"/>
      <c r="K97" s="253"/>
    </row>
    <row r="98" spans="1:11" s="80" customFormat="1" ht="27.15" customHeight="1">
      <c r="A98" s="71"/>
      <c r="B98" s="204" t="s">
        <v>36</v>
      </c>
      <c r="C98" s="205"/>
      <c r="D98" s="112"/>
      <c r="E98" s="113"/>
      <c r="F98" s="113"/>
      <c r="G98" s="114"/>
      <c r="H98" s="115"/>
      <c r="I98" s="116"/>
      <c r="J98" s="117"/>
      <c r="K98" s="118"/>
    </row>
    <row r="99" spans="1:11" s="80" customFormat="1" ht="28.05" customHeight="1">
      <c r="A99" s="71"/>
      <c r="B99" s="119" t="s">
        <v>85</v>
      </c>
      <c r="C99" s="120" t="s">
        <v>86</v>
      </c>
      <c r="D99" s="121" t="s">
        <v>87</v>
      </c>
      <c r="E99" s="122"/>
      <c r="F99" s="122"/>
      <c r="G99" s="123" t="s">
        <v>28</v>
      </c>
      <c r="H99" s="124">
        <v>4</v>
      </c>
      <c r="I99" s="81">
        <v>1312500</v>
      </c>
      <c r="J99" s="125">
        <f t="shared" ref="J99:J105" si="6">I99*H99</f>
        <v>5250000</v>
      </c>
      <c r="K99" s="126" t="s">
        <v>96</v>
      </c>
    </row>
    <row r="100" spans="1:11" s="80" customFormat="1" ht="28.05" customHeight="1">
      <c r="A100" s="71"/>
      <c r="B100" s="127" t="s">
        <v>88</v>
      </c>
      <c r="C100" s="120" t="s">
        <v>89</v>
      </c>
      <c r="D100" s="121"/>
      <c r="E100" s="122"/>
      <c r="F100" s="122"/>
      <c r="G100" s="123" t="s">
        <v>28</v>
      </c>
      <c r="H100" s="124">
        <v>4</v>
      </c>
      <c r="I100" s="81">
        <v>243750</v>
      </c>
      <c r="J100" s="125">
        <f>I100*H100</f>
        <v>975000</v>
      </c>
      <c r="K100" s="126" t="s">
        <v>96</v>
      </c>
    </row>
    <row r="101" spans="1:11" s="80" customFormat="1" ht="28.05" customHeight="1">
      <c r="A101" s="71"/>
      <c r="B101" s="119" t="s">
        <v>90</v>
      </c>
      <c r="C101" s="120" t="s">
        <v>91</v>
      </c>
      <c r="D101" s="121" t="s">
        <v>92</v>
      </c>
      <c r="E101" s="122"/>
      <c r="F101" s="122"/>
      <c r="G101" s="123" t="s">
        <v>28</v>
      </c>
      <c r="H101" s="124">
        <v>4</v>
      </c>
      <c r="I101" s="81">
        <v>450000</v>
      </c>
      <c r="J101" s="78">
        <f t="shared" si="6"/>
        <v>1800000</v>
      </c>
      <c r="K101" s="126" t="s">
        <v>97</v>
      </c>
    </row>
    <row r="102" spans="1:11" s="80" customFormat="1" ht="28.05" customHeight="1">
      <c r="A102" s="71"/>
      <c r="B102" s="119" t="s">
        <v>93</v>
      </c>
      <c r="C102" s="120" t="s">
        <v>94</v>
      </c>
      <c r="D102" s="121"/>
      <c r="E102" s="122"/>
      <c r="F102" s="122"/>
      <c r="G102" s="123" t="s">
        <v>177</v>
      </c>
      <c r="H102" s="124">
        <v>4</v>
      </c>
      <c r="I102" s="81">
        <v>350000</v>
      </c>
      <c r="J102" s="125">
        <f>I102*H102</f>
        <v>1400000</v>
      </c>
      <c r="K102" s="126" t="s">
        <v>97</v>
      </c>
    </row>
    <row r="103" spans="1:11" s="2" customFormat="1" ht="28.05" customHeight="1">
      <c r="A103" s="91"/>
      <c r="B103" s="92" t="s">
        <v>30</v>
      </c>
      <c r="C103" s="93" t="s">
        <v>176</v>
      </c>
      <c r="D103" s="94"/>
      <c r="E103" s="95"/>
      <c r="F103" s="95"/>
      <c r="G103" s="96" t="s">
        <v>61</v>
      </c>
      <c r="H103" s="97">
        <f>H88*1.2</f>
        <v>4.2240000000000002</v>
      </c>
      <c r="I103" s="98">
        <v>56250</v>
      </c>
      <c r="J103" s="99">
        <f>I103*H103</f>
        <v>237600</v>
      </c>
      <c r="K103" s="255" t="s">
        <v>168</v>
      </c>
    </row>
    <row r="104" spans="1:11" s="80" customFormat="1" ht="28.05" customHeight="1">
      <c r="A104" s="71"/>
      <c r="B104" s="119" t="s">
        <v>31</v>
      </c>
      <c r="C104" s="119" t="s">
        <v>48</v>
      </c>
      <c r="D104" s="128"/>
      <c r="E104" s="119"/>
      <c r="F104" s="119"/>
      <c r="G104" s="128" t="s">
        <v>28</v>
      </c>
      <c r="H104" s="128">
        <v>12</v>
      </c>
      <c r="I104" s="146">
        <v>10000</v>
      </c>
      <c r="J104" s="129">
        <f>I104*H104</f>
        <v>120000</v>
      </c>
      <c r="K104" s="126" t="s">
        <v>97</v>
      </c>
    </row>
    <row r="105" spans="1:11" s="80" customFormat="1" ht="39.450000000000003" customHeight="1">
      <c r="A105" s="71"/>
      <c r="B105" s="119" t="s">
        <v>101</v>
      </c>
      <c r="C105" s="120" t="s">
        <v>70</v>
      </c>
      <c r="D105" s="121"/>
      <c r="E105" s="122"/>
      <c r="F105" s="122"/>
      <c r="G105" s="123" t="s">
        <v>28</v>
      </c>
      <c r="H105" s="124">
        <v>1</v>
      </c>
      <c r="I105" s="81">
        <v>750000</v>
      </c>
      <c r="J105" s="78">
        <f t="shared" si="6"/>
        <v>750000</v>
      </c>
      <c r="K105" s="126" t="s">
        <v>98</v>
      </c>
    </row>
    <row r="106" spans="1:11" s="80" customFormat="1" ht="28.05" customHeight="1">
      <c r="A106" s="71"/>
      <c r="B106" s="130" t="s">
        <v>40</v>
      </c>
      <c r="C106" s="131"/>
      <c r="D106" s="132"/>
      <c r="E106" s="133"/>
      <c r="F106" s="133"/>
      <c r="G106" s="134"/>
      <c r="H106" s="135"/>
      <c r="I106" s="147"/>
      <c r="J106" s="78"/>
      <c r="K106" s="136"/>
    </row>
    <row r="107" spans="1:11" s="80" customFormat="1" ht="37.049999999999997" customHeight="1">
      <c r="A107" s="71"/>
      <c r="B107" s="50" t="s">
        <v>180</v>
      </c>
      <c r="C107" s="72" t="s">
        <v>184</v>
      </c>
      <c r="D107" s="73"/>
      <c r="E107" s="74"/>
      <c r="F107" s="74"/>
      <c r="G107" s="75" t="s">
        <v>6</v>
      </c>
      <c r="H107" s="76">
        <f>H88</f>
        <v>3.52</v>
      </c>
      <c r="I107" s="77"/>
      <c r="J107" s="78"/>
      <c r="K107" s="79"/>
    </row>
    <row r="108" spans="1:11" s="2" customFormat="1" ht="46.5" customHeight="1">
      <c r="A108" s="68"/>
      <c r="B108" s="50" t="s">
        <v>179</v>
      </c>
      <c r="C108" s="52" t="s">
        <v>185</v>
      </c>
      <c r="D108" s="62"/>
      <c r="E108" s="63"/>
      <c r="F108" s="63"/>
      <c r="G108" s="64" t="s">
        <v>6</v>
      </c>
      <c r="H108" s="65">
        <f>H88</f>
        <v>3.52</v>
      </c>
      <c r="I108" s="81">
        <v>37500</v>
      </c>
      <c r="J108" s="67">
        <f>I108*H108</f>
        <v>132000</v>
      </c>
      <c r="K108" s="70" t="s">
        <v>95</v>
      </c>
    </row>
    <row r="109" spans="1:11" s="2" customFormat="1" ht="41.55" customHeight="1">
      <c r="A109" s="68"/>
      <c r="B109" s="42" t="s">
        <v>41</v>
      </c>
      <c r="C109" s="52" t="s">
        <v>49</v>
      </c>
      <c r="D109" s="62"/>
      <c r="E109" s="63"/>
      <c r="F109" s="63"/>
      <c r="G109" s="64" t="s">
        <v>6</v>
      </c>
      <c r="H109" s="65">
        <f>H88</f>
        <v>3.52</v>
      </c>
      <c r="I109" s="66">
        <v>65000</v>
      </c>
      <c r="J109" s="67">
        <f>I109*H109</f>
        <v>228800</v>
      </c>
      <c r="K109" s="70" t="s">
        <v>133</v>
      </c>
    </row>
    <row r="110" spans="1:11" s="80" customFormat="1" ht="28.05" customHeight="1">
      <c r="A110" s="148"/>
      <c r="B110" s="149" t="s">
        <v>33</v>
      </c>
      <c r="C110" s="150" t="s">
        <v>178</v>
      </c>
      <c r="D110" s="151"/>
      <c r="E110" s="152"/>
      <c r="F110" s="152"/>
      <c r="G110" s="153" t="s">
        <v>6</v>
      </c>
      <c r="H110" s="154">
        <f>H88</f>
        <v>3.52</v>
      </c>
      <c r="I110" s="155">
        <v>687500</v>
      </c>
      <c r="J110" s="156">
        <f>I110*H110</f>
        <v>2420000</v>
      </c>
      <c r="K110" s="157" t="s">
        <v>95</v>
      </c>
    </row>
    <row r="111" spans="1:11" s="2" customFormat="1" ht="19.5" customHeight="1">
      <c r="A111" s="82"/>
      <c r="B111" s="248" t="s">
        <v>7</v>
      </c>
      <c r="C111" s="249"/>
      <c r="D111" s="62"/>
      <c r="E111" s="63"/>
      <c r="F111" s="63"/>
      <c r="G111" s="64"/>
      <c r="H111" s="65">
        <v>1</v>
      </c>
      <c r="I111" s="83"/>
      <c r="J111" s="83">
        <f>SUM(J88:J110)</f>
        <v>33553400</v>
      </c>
      <c r="K111" s="70"/>
    </row>
    <row r="112" spans="1:11" s="2" customFormat="1" ht="19.5" customHeight="1">
      <c r="A112" s="84"/>
      <c r="B112" s="211" t="s">
        <v>17</v>
      </c>
      <c r="C112" s="212"/>
      <c r="D112" s="85"/>
      <c r="E112" s="86"/>
      <c r="F112" s="86"/>
      <c r="G112" s="87"/>
      <c r="H112" s="88">
        <v>100</v>
      </c>
      <c r="I112" s="89"/>
      <c r="J112" s="90">
        <f>J111*H112</f>
        <v>3355340000</v>
      </c>
      <c r="K112" s="256"/>
    </row>
    <row r="113" spans="1:14" ht="29.1" customHeight="1">
      <c r="A113" s="209" t="s">
        <v>38</v>
      </c>
      <c r="B113" s="210"/>
      <c r="C113" s="210"/>
      <c r="D113" s="158"/>
      <c r="E113" s="158"/>
      <c r="F113" s="158"/>
      <c r="G113" s="158"/>
      <c r="H113" s="158"/>
      <c r="I113" s="158"/>
      <c r="J113" s="158"/>
      <c r="K113" s="258"/>
    </row>
    <row r="114" spans="1:14" s="2" customFormat="1" ht="18.45" customHeight="1">
      <c r="A114" s="159">
        <v>1</v>
      </c>
      <c r="B114" s="160" t="s">
        <v>71</v>
      </c>
      <c r="C114" s="161" t="s">
        <v>72</v>
      </c>
      <c r="D114" s="162" t="s">
        <v>73</v>
      </c>
      <c r="E114" s="163"/>
      <c r="F114" s="163"/>
      <c r="G114" s="164" t="s">
        <v>52</v>
      </c>
      <c r="H114" s="165">
        <v>1</v>
      </c>
      <c r="I114" s="166">
        <v>75000</v>
      </c>
      <c r="J114" s="167">
        <f t="shared" ref="J114:J117" si="7">I114*H114</f>
        <v>75000</v>
      </c>
      <c r="K114" s="168" t="s">
        <v>132</v>
      </c>
    </row>
    <row r="115" spans="1:14" s="2" customFormat="1" ht="18.45" customHeight="1">
      <c r="A115" s="91">
        <v>2</v>
      </c>
      <c r="B115" s="92" t="s">
        <v>71</v>
      </c>
      <c r="C115" s="169" t="s">
        <v>181</v>
      </c>
      <c r="D115" s="94" t="s">
        <v>75</v>
      </c>
      <c r="E115" s="95"/>
      <c r="F115" s="95"/>
      <c r="G115" s="96" t="s">
        <v>52</v>
      </c>
      <c r="H115" s="97">
        <v>1</v>
      </c>
      <c r="I115" s="98">
        <v>46250</v>
      </c>
      <c r="J115" s="99">
        <f t="shared" ref="J115" si="8">I115*H115</f>
        <v>46250</v>
      </c>
      <c r="K115" s="168" t="s">
        <v>132</v>
      </c>
    </row>
    <row r="116" spans="1:14" s="2" customFormat="1" ht="18.75" customHeight="1">
      <c r="A116" s="170">
        <v>3</v>
      </c>
      <c r="B116" s="171" t="s">
        <v>22</v>
      </c>
      <c r="C116" s="172" t="s">
        <v>109</v>
      </c>
      <c r="D116" s="173" t="s">
        <v>26</v>
      </c>
      <c r="E116" s="174"/>
      <c r="F116" s="174"/>
      <c r="G116" s="175" t="s">
        <v>24</v>
      </c>
      <c r="H116" s="176">
        <v>1</v>
      </c>
      <c r="I116" s="177">
        <v>225000</v>
      </c>
      <c r="J116" s="178">
        <f t="shared" si="7"/>
        <v>225000</v>
      </c>
      <c r="K116" s="179" t="s">
        <v>133</v>
      </c>
    </row>
    <row r="117" spans="1:14" s="2" customFormat="1" ht="22.05" customHeight="1">
      <c r="A117" s="91">
        <v>4</v>
      </c>
      <c r="B117" s="180" t="s">
        <v>22</v>
      </c>
      <c r="C117" s="181" t="s">
        <v>23</v>
      </c>
      <c r="D117" s="182" t="s">
        <v>25</v>
      </c>
      <c r="E117" s="183"/>
      <c r="F117" s="183"/>
      <c r="G117" s="184" t="s">
        <v>24</v>
      </c>
      <c r="H117" s="185">
        <v>1</v>
      </c>
      <c r="I117" s="186">
        <v>187500</v>
      </c>
      <c r="J117" s="187">
        <f t="shared" si="7"/>
        <v>187500</v>
      </c>
      <c r="K117" s="188" t="s">
        <v>133</v>
      </c>
    </row>
    <row r="118" spans="1:14" s="2" customFormat="1" ht="40.049999999999997" customHeight="1">
      <c r="A118" s="170">
        <v>5</v>
      </c>
      <c r="B118" s="92" t="s">
        <v>114</v>
      </c>
      <c r="C118" s="93" t="s">
        <v>117</v>
      </c>
      <c r="D118" s="94" t="s">
        <v>134</v>
      </c>
      <c r="E118" s="95"/>
      <c r="F118" s="95"/>
      <c r="G118" s="96" t="s">
        <v>28</v>
      </c>
      <c r="H118" s="97">
        <v>1</v>
      </c>
      <c r="I118" s="186">
        <v>408750</v>
      </c>
      <c r="J118" s="99">
        <f>I118*H118</f>
        <v>408750</v>
      </c>
      <c r="K118" s="168" t="s">
        <v>135</v>
      </c>
      <c r="L118" s="213"/>
      <c r="M118" s="213"/>
      <c r="N118" s="213"/>
    </row>
    <row r="119" spans="1:14" s="2" customFormat="1" ht="31.05" customHeight="1">
      <c r="A119" s="91">
        <v>6</v>
      </c>
      <c r="B119" s="92" t="s">
        <v>66</v>
      </c>
      <c r="C119" s="93" t="s">
        <v>187</v>
      </c>
      <c r="D119" s="94" t="s">
        <v>76</v>
      </c>
      <c r="E119" s="95"/>
      <c r="F119" s="95"/>
      <c r="G119" s="96" t="s">
        <v>28</v>
      </c>
      <c r="H119" s="97">
        <v>1</v>
      </c>
      <c r="I119" s="186">
        <v>293750</v>
      </c>
      <c r="J119" s="99">
        <f t="shared" ref="J119:J137" si="9">I119*H119</f>
        <v>293750</v>
      </c>
      <c r="K119" s="168" t="s">
        <v>135</v>
      </c>
    </row>
    <row r="120" spans="1:14" s="2" customFormat="1" ht="36" customHeight="1">
      <c r="A120" s="170">
        <v>7</v>
      </c>
      <c r="B120" s="92" t="s">
        <v>66</v>
      </c>
      <c r="C120" s="93" t="s">
        <v>189</v>
      </c>
      <c r="D120" s="94" t="s">
        <v>136</v>
      </c>
      <c r="E120" s="95"/>
      <c r="F120" s="95"/>
      <c r="G120" s="96" t="s">
        <v>28</v>
      </c>
      <c r="H120" s="97">
        <v>1</v>
      </c>
      <c r="I120" s="186">
        <v>218750</v>
      </c>
      <c r="J120" s="99">
        <f t="shared" si="9"/>
        <v>218750</v>
      </c>
      <c r="K120" s="168" t="s">
        <v>135</v>
      </c>
    </row>
    <row r="121" spans="1:14" s="2" customFormat="1" ht="40.049999999999997" customHeight="1">
      <c r="A121" s="91">
        <v>8</v>
      </c>
      <c r="B121" s="189" t="s">
        <v>137</v>
      </c>
      <c r="C121" s="93" t="s">
        <v>138</v>
      </c>
      <c r="D121" s="198" t="s">
        <v>139</v>
      </c>
      <c r="E121" s="95"/>
      <c r="F121" s="95"/>
      <c r="G121" s="96" t="s">
        <v>28</v>
      </c>
      <c r="H121" s="97">
        <v>1</v>
      </c>
      <c r="I121" s="186">
        <v>1062500</v>
      </c>
      <c r="J121" s="99">
        <f t="shared" si="9"/>
        <v>1062500</v>
      </c>
      <c r="K121" s="168" t="s">
        <v>135</v>
      </c>
      <c r="L121" s="190"/>
      <c r="M121" s="190"/>
      <c r="N121" s="190"/>
    </row>
    <row r="122" spans="1:14" s="2" customFormat="1" ht="30.75" customHeight="1">
      <c r="A122" s="170">
        <v>9</v>
      </c>
      <c r="B122" s="189" t="s">
        <v>140</v>
      </c>
      <c r="C122" s="93" t="s">
        <v>141</v>
      </c>
      <c r="D122" s="198" t="s">
        <v>142</v>
      </c>
      <c r="E122" s="95"/>
      <c r="F122" s="95"/>
      <c r="G122" s="96" t="s">
        <v>28</v>
      </c>
      <c r="H122" s="97">
        <v>1</v>
      </c>
      <c r="I122" s="186">
        <v>1000000</v>
      </c>
      <c r="J122" s="99">
        <f t="shared" si="9"/>
        <v>1000000</v>
      </c>
      <c r="K122" s="168" t="s">
        <v>135</v>
      </c>
      <c r="L122" s="190"/>
      <c r="M122" s="190"/>
      <c r="N122" s="190"/>
    </row>
    <row r="123" spans="1:14" s="2" customFormat="1" ht="36" customHeight="1">
      <c r="A123" s="91">
        <v>10</v>
      </c>
      <c r="B123" s="189" t="s">
        <v>143</v>
      </c>
      <c r="C123" s="93" t="s">
        <v>144</v>
      </c>
      <c r="D123" s="198" t="s">
        <v>145</v>
      </c>
      <c r="E123" s="95"/>
      <c r="F123" s="95"/>
      <c r="G123" s="96" t="s">
        <v>28</v>
      </c>
      <c r="H123" s="97">
        <v>1</v>
      </c>
      <c r="I123" s="186">
        <v>562500</v>
      </c>
      <c r="J123" s="99">
        <f t="shared" si="9"/>
        <v>562500</v>
      </c>
      <c r="K123" s="168" t="s">
        <v>135</v>
      </c>
      <c r="L123" s="190"/>
      <c r="M123" s="190"/>
      <c r="N123" s="190"/>
    </row>
    <row r="124" spans="1:14" s="2" customFormat="1" ht="38.549999999999997" customHeight="1">
      <c r="A124" s="170">
        <v>11</v>
      </c>
      <c r="B124" s="189" t="s">
        <v>146</v>
      </c>
      <c r="C124" s="93" t="s">
        <v>147</v>
      </c>
      <c r="D124" s="198" t="s">
        <v>148</v>
      </c>
      <c r="E124" s="95"/>
      <c r="F124" s="95"/>
      <c r="G124" s="96" t="s">
        <v>28</v>
      </c>
      <c r="H124" s="97">
        <v>1</v>
      </c>
      <c r="I124" s="186">
        <v>625000</v>
      </c>
      <c r="J124" s="99">
        <f t="shared" si="9"/>
        <v>625000</v>
      </c>
      <c r="K124" s="168" t="s">
        <v>135</v>
      </c>
      <c r="L124" s="190"/>
      <c r="M124" s="190"/>
      <c r="N124" s="190"/>
    </row>
    <row r="125" spans="1:14" s="2" customFormat="1" ht="39" customHeight="1">
      <c r="A125" s="91">
        <v>12</v>
      </c>
      <c r="B125" s="191" t="s">
        <v>149</v>
      </c>
      <c r="C125" s="93" t="s">
        <v>150</v>
      </c>
      <c r="D125" s="198" t="s">
        <v>151</v>
      </c>
      <c r="E125" s="95"/>
      <c r="F125" s="95"/>
      <c r="G125" s="96" t="s">
        <v>28</v>
      </c>
      <c r="H125" s="97">
        <v>1</v>
      </c>
      <c r="I125" s="186">
        <v>1475000</v>
      </c>
      <c r="J125" s="99">
        <f t="shared" si="9"/>
        <v>1475000</v>
      </c>
      <c r="K125" s="168" t="s">
        <v>135</v>
      </c>
      <c r="L125" s="190"/>
      <c r="M125" s="190"/>
      <c r="N125" s="190"/>
    </row>
    <row r="126" spans="1:14" s="2" customFormat="1" ht="39.75" customHeight="1">
      <c r="A126" s="170">
        <v>13</v>
      </c>
      <c r="B126" s="191" t="s">
        <v>152</v>
      </c>
      <c r="C126" s="93" t="s">
        <v>153</v>
      </c>
      <c r="D126" s="198" t="s">
        <v>154</v>
      </c>
      <c r="E126" s="95"/>
      <c r="F126" s="95"/>
      <c r="G126" s="96" t="s">
        <v>28</v>
      </c>
      <c r="H126" s="97">
        <v>1</v>
      </c>
      <c r="I126" s="186">
        <v>1375000</v>
      </c>
      <c r="J126" s="99">
        <f t="shared" si="9"/>
        <v>1375000</v>
      </c>
      <c r="K126" s="168" t="s">
        <v>135</v>
      </c>
      <c r="L126" s="190"/>
      <c r="M126" s="190"/>
      <c r="N126" s="190"/>
    </row>
    <row r="127" spans="1:14" s="2" customFormat="1" ht="33" customHeight="1">
      <c r="A127" s="91">
        <v>14</v>
      </c>
      <c r="B127" s="189" t="s">
        <v>155</v>
      </c>
      <c r="C127" s="93" t="s">
        <v>156</v>
      </c>
      <c r="D127" s="198" t="s">
        <v>157</v>
      </c>
      <c r="E127" s="95"/>
      <c r="F127" s="95"/>
      <c r="G127" s="96" t="s">
        <v>28</v>
      </c>
      <c r="H127" s="97">
        <v>1</v>
      </c>
      <c r="I127" s="186">
        <v>925000</v>
      </c>
      <c r="J127" s="99">
        <f t="shared" si="9"/>
        <v>925000</v>
      </c>
      <c r="K127" s="168" t="s">
        <v>135</v>
      </c>
      <c r="L127" s="190"/>
      <c r="M127" s="190"/>
      <c r="N127" s="190"/>
    </row>
    <row r="128" spans="1:14" s="2" customFormat="1" ht="33" customHeight="1">
      <c r="A128" s="170">
        <v>15</v>
      </c>
      <c r="B128" s="189" t="s">
        <v>158</v>
      </c>
      <c r="C128" s="93" t="s">
        <v>159</v>
      </c>
      <c r="D128" s="198" t="s">
        <v>160</v>
      </c>
      <c r="E128" s="95"/>
      <c r="F128" s="95"/>
      <c r="G128" s="96" t="s">
        <v>28</v>
      </c>
      <c r="H128" s="97">
        <v>1</v>
      </c>
      <c r="I128" s="186">
        <v>875000</v>
      </c>
      <c r="J128" s="99">
        <f t="shared" si="9"/>
        <v>875000</v>
      </c>
      <c r="K128" s="168" t="s">
        <v>135</v>
      </c>
      <c r="L128" s="190"/>
      <c r="M128" s="190"/>
      <c r="N128" s="190"/>
    </row>
    <row r="129" spans="1:14" s="2" customFormat="1" ht="33" customHeight="1">
      <c r="A129" s="91">
        <v>16</v>
      </c>
      <c r="B129" s="92" t="s">
        <v>161</v>
      </c>
      <c r="C129" s="169" t="s">
        <v>162</v>
      </c>
      <c r="D129" s="94" t="s">
        <v>163</v>
      </c>
      <c r="E129" s="95"/>
      <c r="F129" s="95"/>
      <c r="G129" s="96" t="s">
        <v>28</v>
      </c>
      <c r="H129" s="97">
        <v>1</v>
      </c>
      <c r="I129" s="186">
        <v>412500</v>
      </c>
      <c r="J129" s="99">
        <f t="shared" si="9"/>
        <v>412500</v>
      </c>
      <c r="K129" s="168" t="s">
        <v>135</v>
      </c>
      <c r="L129" s="190"/>
      <c r="M129" s="190"/>
      <c r="N129" s="190"/>
    </row>
    <row r="130" spans="1:14" s="2" customFormat="1" ht="33" customHeight="1">
      <c r="A130" s="170">
        <v>17</v>
      </c>
      <c r="B130" s="92" t="s">
        <v>161</v>
      </c>
      <c r="C130" s="169" t="s">
        <v>164</v>
      </c>
      <c r="D130" s="94" t="s">
        <v>165</v>
      </c>
      <c r="E130" s="95"/>
      <c r="F130" s="95"/>
      <c r="G130" s="96" t="s">
        <v>28</v>
      </c>
      <c r="H130" s="97">
        <v>1</v>
      </c>
      <c r="I130" s="186">
        <v>587500</v>
      </c>
      <c r="J130" s="99">
        <f t="shared" si="9"/>
        <v>587500</v>
      </c>
      <c r="K130" s="168" t="s">
        <v>135</v>
      </c>
      <c r="L130" s="190"/>
      <c r="M130" s="190"/>
      <c r="N130" s="190"/>
    </row>
    <row r="131" spans="1:14" s="2" customFormat="1" ht="34.5" customHeight="1">
      <c r="A131" s="91">
        <v>18</v>
      </c>
      <c r="B131" s="92" t="s">
        <v>39</v>
      </c>
      <c r="C131" s="93" t="s">
        <v>77</v>
      </c>
      <c r="D131" s="94" t="s">
        <v>56</v>
      </c>
      <c r="E131" s="95"/>
      <c r="F131" s="95"/>
      <c r="G131" s="96" t="s">
        <v>28</v>
      </c>
      <c r="H131" s="97">
        <v>1</v>
      </c>
      <c r="I131" s="186">
        <v>162500</v>
      </c>
      <c r="J131" s="99">
        <f t="shared" si="9"/>
        <v>162500</v>
      </c>
      <c r="K131" s="168" t="s">
        <v>132</v>
      </c>
      <c r="L131" s="190"/>
      <c r="M131" s="190"/>
      <c r="N131" s="190"/>
    </row>
    <row r="132" spans="1:14" s="2" customFormat="1" ht="25.05" customHeight="1">
      <c r="A132" s="170">
        <v>19</v>
      </c>
      <c r="B132" s="92" t="s">
        <v>44</v>
      </c>
      <c r="C132" s="93" t="s">
        <v>78</v>
      </c>
      <c r="D132" s="94" t="s">
        <v>57</v>
      </c>
      <c r="E132" s="95"/>
      <c r="F132" s="95"/>
      <c r="G132" s="96" t="s">
        <v>28</v>
      </c>
      <c r="H132" s="97">
        <v>1</v>
      </c>
      <c r="I132" s="186">
        <v>162500</v>
      </c>
      <c r="J132" s="99">
        <f t="shared" si="9"/>
        <v>162500</v>
      </c>
      <c r="K132" s="168" t="s">
        <v>132</v>
      </c>
      <c r="L132" s="190"/>
      <c r="M132" s="190"/>
      <c r="N132" s="190"/>
    </row>
    <row r="133" spans="1:14" s="2" customFormat="1" ht="24.6" customHeight="1">
      <c r="A133" s="91">
        <v>20</v>
      </c>
      <c r="B133" s="92" t="s">
        <v>34</v>
      </c>
      <c r="C133" s="93" t="s">
        <v>37</v>
      </c>
      <c r="D133" s="94" t="s">
        <v>35</v>
      </c>
      <c r="E133" s="95"/>
      <c r="F133" s="95"/>
      <c r="G133" s="96" t="s">
        <v>28</v>
      </c>
      <c r="H133" s="97">
        <v>2</v>
      </c>
      <c r="I133" s="186">
        <v>106250</v>
      </c>
      <c r="J133" s="99">
        <f t="shared" si="9"/>
        <v>212500</v>
      </c>
      <c r="K133" s="168" t="s">
        <v>132</v>
      </c>
      <c r="L133" s="190"/>
      <c r="M133" s="190"/>
      <c r="N133" s="190"/>
    </row>
    <row r="134" spans="1:14" s="2" customFormat="1" ht="24.6" customHeight="1">
      <c r="A134" s="170">
        <v>21</v>
      </c>
      <c r="B134" s="192" t="s">
        <v>120</v>
      </c>
      <c r="C134" s="93" t="s">
        <v>119</v>
      </c>
      <c r="D134" s="94" t="s">
        <v>62</v>
      </c>
      <c r="E134" s="95"/>
      <c r="F134" s="95"/>
      <c r="G134" s="96" t="s">
        <v>28</v>
      </c>
      <c r="H134" s="97">
        <v>1</v>
      </c>
      <c r="I134" s="186">
        <v>812500</v>
      </c>
      <c r="J134" s="99">
        <f t="shared" si="9"/>
        <v>812500</v>
      </c>
      <c r="K134" s="168" t="s">
        <v>135</v>
      </c>
    </row>
    <row r="135" spans="1:14" s="2" customFormat="1" ht="22.05" customHeight="1">
      <c r="A135" s="91">
        <v>22</v>
      </c>
      <c r="B135" s="92" t="s">
        <v>166</v>
      </c>
      <c r="C135" s="93" t="s">
        <v>116</v>
      </c>
      <c r="D135" s="94" t="s">
        <v>115</v>
      </c>
      <c r="E135" s="95"/>
      <c r="F135" s="95"/>
      <c r="G135" s="96" t="s">
        <v>28</v>
      </c>
      <c r="H135" s="97">
        <v>1</v>
      </c>
      <c r="I135" s="186">
        <v>2625000</v>
      </c>
      <c r="J135" s="99">
        <f t="shared" si="9"/>
        <v>2625000</v>
      </c>
      <c r="K135" s="168" t="s">
        <v>135</v>
      </c>
    </row>
    <row r="136" spans="1:14" s="2" customFormat="1" ht="28.05" customHeight="1">
      <c r="A136" s="170">
        <v>23</v>
      </c>
      <c r="B136" s="50" t="s">
        <v>102</v>
      </c>
      <c r="C136" s="93" t="s">
        <v>103</v>
      </c>
      <c r="D136" s="62" t="s">
        <v>104</v>
      </c>
      <c r="E136" s="63"/>
      <c r="F136" s="63"/>
      <c r="G136" s="64" t="s">
        <v>105</v>
      </c>
      <c r="H136" s="65">
        <v>1</v>
      </c>
      <c r="I136" s="186">
        <v>87500</v>
      </c>
      <c r="J136" s="67">
        <f t="shared" si="9"/>
        <v>87500</v>
      </c>
      <c r="K136" s="259" t="s">
        <v>18</v>
      </c>
    </row>
    <row r="137" spans="1:14" s="2" customFormat="1" ht="30.6" customHeight="1">
      <c r="A137" s="91">
        <v>24</v>
      </c>
      <c r="B137" s="50" t="s">
        <v>106</v>
      </c>
      <c r="C137" s="93" t="s">
        <v>107</v>
      </c>
      <c r="D137" s="62" t="s">
        <v>108</v>
      </c>
      <c r="E137" s="63"/>
      <c r="F137" s="63"/>
      <c r="G137" s="64" t="s">
        <v>105</v>
      </c>
      <c r="H137" s="65">
        <v>1</v>
      </c>
      <c r="I137" s="186">
        <v>1000000</v>
      </c>
      <c r="J137" s="67">
        <f t="shared" si="9"/>
        <v>1000000</v>
      </c>
      <c r="K137" s="259" t="s">
        <v>18</v>
      </c>
    </row>
    <row r="138" spans="1:14" s="2" customFormat="1" ht="22.05" customHeight="1">
      <c r="A138" s="245" t="s">
        <v>8</v>
      </c>
      <c r="B138" s="246"/>
      <c r="C138" s="246"/>
      <c r="D138" s="246"/>
      <c r="E138" s="246"/>
      <c r="F138" s="246"/>
      <c r="G138" s="246"/>
      <c r="H138" s="247"/>
      <c r="I138" s="193"/>
      <c r="J138" s="194"/>
      <c r="K138" s="260"/>
    </row>
    <row r="139" spans="1:14" s="2" customFormat="1" ht="22.05" customHeight="1">
      <c r="A139" s="245" t="s">
        <v>191</v>
      </c>
      <c r="B139" s="246"/>
      <c r="C139" s="246"/>
      <c r="D139" s="246"/>
      <c r="E139" s="246"/>
      <c r="F139" s="246"/>
      <c r="G139" s="246"/>
      <c r="H139" s="247"/>
      <c r="I139" s="193"/>
      <c r="J139" s="194"/>
      <c r="K139" s="261"/>
    </row>
    <row r="140" spans="1:14" ht="22.05" customHeight="1">
      <c r="A140" s="245" t="s">
        <v>9</v>
      </c>
      <c r="B140" s="246"/>
      <c r="C140" s="246"/>
      <c r="D140" s="246"/>
      <c r="E140" s="246"/>
      <c r="F140" s="246"/>
      <c r="G140" s="246"/>
      <c r="H140" s="247"/>
      <c r="I140" s="193"/>
      <c r="J140" s="194"/>
      <c r="K140" s="262"/>
    </row>
    <row r="141" spans="1:14" ht="22.05" customHeight="1">
      <c r="A141" s="243" t="s">
        <v>190</v>
      </c>
      <c r="B141" s="244"/>
      <c r="C141" s="244"/>
      <c r="D141" s="244"/>
      <c r="E141" s="244"/>
      <c r="F141" s="244"/>
      <c r="G141" s="244"/>
      <c r="H141" s="244"/>
      <c r="I141" s="244"/>
      <c r="J141" s="244"/>
      <c r="K141" s="263"/>
    </row>
    <row r="142" spans="1:14" ht="27.6" customHeight="1">
      <c r="A142" s="214" t="s">
        <v>60</v>
      </c>
      <c r="B142" s="215"/>
      <c r="C142" s="215"/>
      <c r="D142" s="215"/>
      <c r="E142" s="215"/>
      <c r="F142" s="215"/>
      <c r="G142" s="215"/>
      <c r="H142" s="215"/>
      <c r="I142" s="215"/>
      <c r="J142" s="215"/>
      <c r="K142" s="215"/>
    </row>
    <row r="143" spans="1:14" s="4" customFormat="1" ht="24" customHeight="1">
      <c r="A143" s="216" t="s">
        <v>81</v>
      </c>
      <c r="B143" s="203"/>
      <c r="C143" s="203"/>
      <c r="D143" s="203"/>
      <c r="E143" s="203"/>
      <c r="F143" s="203"/>
      <c r="G143" s="203"/>
      <c r="H143" s="203"/>
      <c r="I143" s="203"/>
      <c r="J143" s="203"/>
      <c r="K143" s="203"/>
    </row>
    <row r="144" spans="1:14" s="4" customFormat="1" ht="19.95" customHeight="1">
      <c r="A144" s="5"/>
      <c r="B144" s="203" t="s">
        <v>111</v>
      </c>
      <c r="C144" s="203"/>
      <c r="D144" s="203"/>
      <c r="E144" s="203"/>
      <c r="F144" s="203"/>
      <c r="G144" s="203"/>
      <c r="H144" s="203"/>
      <c r="I144" s="203"/>
      <c r="J144" s="203"/>
      <c r="K144" s="203"/>
    </row>
    <row r="145" spans="1:11" s="4" customFormat="1" ht="29.55" customHeight="1">
      <c r="A145" s="5"/>
      <c r="B145" s="203" t="s">
        <v>192</v>
      </c>
      <c r="C145" s="203"/>
      <c r="D145" s="203"/>
      <c r="E145" s="203"/>
      <c r="F145" s="203"/>
      <c r="G145" s="203"/>
      <c r="H145" s="203"/>
      <c r="I145" s="203"/>
      <c r="J145" s="203"/>
      <c r="K145" s="203"/>
    </row>
    <row r="146" spans="1:11" s="4" customFormat="1" ht="33" customHeight="1">
      <c r="A146" s="5"/>
      <c r="B146" s="203" t="s">
        <v>193</v>
      </c>
      <c r="C146" s="203"/>
      <c r="D146" s="203"/>
      <c r="E146" s="203"/>
      <c r="F146" s="203"/>
      <c r="G146" s="203"/>
      <c r="H146" s="203"/>
      <c r="I146" s="203"/>
      <c r="J146" s="203"/>
      <c r="K146" s="203"/>
    </row>
    <row r="147" spans="1:11" s="4" customFormat="1" ht="42" customHeight="1">
      <c r="A147" s="5"/>
      <c r="B147" s="203" t="s">
        <v>112</v>
      </c>
      <c r="C147" s="203"/>
      <c r="D147" s="203"/>
      <c r="E147" s="203"/>
      <c r="F147" s="203"/>
      <c r="G147" s="203"/>
      <c r="H147" s="203"/>
      <c r="I147" s="203"/>
      <c r="J147" s="203"/>
      <c r="K147" s="203"/>
    </row>
    <row r="148" spans="1:11" s="6" customFormat="1" ht="69.599999999999994" customHeight="1">
      <c r="A148" s="206" t="s">
        <v>167</v>
      </c>
      <c r="B148" s="207"/>
      <c r="C148" s="207"/>
      <c r="D148" s="207"/>
      <c r="E148" s="207"/>
      <c r="F148" s="207"/>
      <c r="G148" s="207"/>
      <c r="H148" s="207"/>
      <c r="I148" s="207"/>
      <c r="J148" s="207"/>
      <c r="K148" s="207"/>
    </row>
    <row r="149" spans="1:11" ht="20.100000000000001" customHeight="1">
      <c r="A149" s="7"/>
      <c r="B149" s="8" t="s">
        <v>10</v>
      </c>
      <c r="C149" s="9"/>
      <c r="D149" s="12"/>
      <c r="E149" s="12"/>
      <c r="F149" s="11"/>
      <c r="G149" s="13"/>
      <c r="H149" s="7"/>
      <c r="I149" s="7"/>
      <c r="J149" s="14"/>
      <c r="K149" s="11"/>
    </row>
    <row r="150" spans="1:11">
      <c r="A150" s="7"/>
      <c r="B150" s="15" t="s">
        <v>82</v>
      </c>
      <c r="C150" s="10"/>
      <c r="D150" s="12"/>
      <c r="E150" s="16"/>
      <c r="F150" s="16"/>
      <c r="G150" s="16"/>
      <c r="H150" s="16"/>
      <c r="I150" s="7"/>
      <c r="J150" s="14"/>
      <c r="K150" s="16"/>
    </row>
    <row r="151" spans="1:11">
      <c r="A151" s="7"/>
      <c r="B151" s="15" t="s">
        <v>83</v>
      </c>
      <c r="C151" s="10"/>
      <c r="D151" s="12"/>
      <c r="E151" s="17"/>
      <c r="F151" s="17"/>
      <c r="G151" s="17"/>
      <c r="H151" s="17"/>
      <c r="I151" s="17"/>
      <c r="J151" s="14"/>
      <c r="K151" s="18"/>
    </row>
    <row r="152" spans="1:11">
      <c r="A152" s="7"/>
      <c r="B152" s="8" t="s">
        <v>11</v>
      </c>
      <c r="C152" s="10"/>
      <c r="D152" s="12"/>
      <c r="E152" s="17"/>
      <c r="F152" s="17"/>
      <c r="G152" s="17"/>
      <c r="H152" s="17"/>
      <c r="I152" s="17"/>
      <c r="J152" s="14"/>
      <c r="K152" s="18"/>
    </row>
    <row r="153" spans="1:11">
      <c r="A153" s="7"/>
      <c r="B153" s="15" t="s">
        <v>12</v>
      </c>
      <c r="C153" s="10"/>
      <c r="D153" s="12"/>
      <c r="E153" s="17"/>
      <c r="F153" s="17"/>
      <c r="G153" s="17"/>
      <c r="H153" s="17"/>
      <c r="I153" s="17"/>
      <c r="J153" s="14"/>
      <c r="K153" s="18"/>
    </row>
    <row r="154" spans="1:11">
      <c r="A154" s="7"/>
      <c r="B154" s="15" t="s">
        <v>13</v>
      </c>
      <c r="C154" s="10"/>
      <c r="D154" s="12"/>
      <c r="E154" s="17"/>
      <c r="F154" s="17"/>
      <c r="G154" s="17"/>
      <c r="H154" s="17"/>
      <c r="I154" s="17"/>
      <c r="J154" s="14"/>
      <c r="K154" s="18"/>
    </row>
    <row r="155" spans="1:11">
      <c r="A155" s="7"/>
      <c r="B155" s="8" t="s">
        <v>43</v>
      </c>
      <c r="C155" s="10"/>
      <c r="D155" s="12"/>
      <c r="E155" s="17"/>
      <c r="F155" s="17"/>
      <c r="G155" s="17"/>
      <c r="H155" s="17"/>
      <c r="I155" s="17"/>
      <c r="J155" s="14"/>
      <c r="K155" s="18"/>
    </row>
    <row r="156" spans="1:11" ht="27.6" customHeight="1">
      <c r="A156" s="7"/>
      <c r="B156" s="208" t="s">
        <v>84</v>
      </c>
      <c r="C156" s="208"/>
      <c r="D156" s="208"/>
      <c r="E156" s="208"/>
      <c r="F156" s="208"/>
      <c r="G156" s="208"/>
      <c r="H156" s="208"/>
      <c r="I156" s="208"/>
      <c r="J156" s="208"/>
      <c r="K156" s="208"/>
    </row>
    <row r="157" spans="1:11">
      <c r="A157" s="7"/>
      <c r="B157" s="19"/>
      <c r="C157" s="10"/>
      <c r="D157" s="12"/>
      <c r="E157" s="17"/>
      <c r="F157" s="17"/>
      <c r="G157" s="17"/>
      <c r="H157" s="17"/>
      <c r="I157" s="17"/>
      <c r="J157" s="14"/>
      <c r="K157" s="18"/>
    </row>
    <row r="158" spans="1:11" ht="13.5" customHeight="1">
      <c r="A158" s="20"/>
      <c r="B158" s="21" t="s">
        <v>14</v>
      </c>
      <c r="C158" s="20"/>
      <c r="D158" s="199"/>
      <c r="E158" s="200" t="s">
        <v>211</v>
      </c>
      <c r="F158" s="200"/>
      <c r="G158" s="201"/>
      <c r="H158" s="201"/>
      <c r="I158" s="201"/>
      <c r="J158" s="201"/>
      <c r="K158" s="20"/>
    </row>
    <row r="159" spans="1:11" ht="12.75" customHeight="1">
      <c r="A159" s="20"/>
      <c r="B159" s="20"/>
      <c r="C159" s="20"/>
      <c r="D159" s="199"/>
      <c r="E159" s="201"/>
      <c r="F159" s="201"/>
      <c r="G159" s="201"/>
      <c r="H159" s="201"/>
      <c r="I159" s="201"/>
      <c r="J159" s="201"/>
      <c r="K159" s="22"/>
    </row>
    <row r="160" spans="1:11" ht="14.55" customHeight="1">
      <c r="A160" s="20"/>
      <c r="B160" s="20"/>
      <c r="C160" s="22"/>
      <c r="D160" s="199"/>
      <c r="E160" s="23"/>
      <c r="F160" s="23"/>
      <c r="G160" s="202"/>
      <c r="H160" s="202"/>
      <c r="I160" s="202"/>
      <c r="J160" s="24"/>
      <c r="K160" s="22"/>
    </row>
  </sheetData>
  <protectedRanges>
    <protectedRange sqref="B118:B136" name="Range1_1_3_2_7_2_1_1_1_1_1_1_1_1_1_1"/>
    <protectedRange sqref="C118:C136" name="Range1_1_3_2_8_2_1_1_1_1_1_1_1_1_1_1"/>
    <protectedRange sqref="D118:D136" name="Range1_1_3_2_9_2_1_1_1_1_1_1_1_1_1_1"/>
    <protectedRange sqref="K118:K136" name="Range1_1_3_2_10_2_1_1_1_1_1_1_1_1_1_1"/>
    <protectedRange sqref="E118:F136" name="Range1_1_3_2_11_2_1_1_1_1_1_1_1_1_1_1"/>
    <protectedRange sqref="K114:K115" name="Range1_1_3_2_10_2_1_1_1_1_1_1_1_1_1_5"/>
  </protectedRanges>
  <mergeCells count="53">
    <mergeCell ref="A1:K1"/>
    <mergeCell ref="L25:O25"/>
    <mergeCell ref="L49:O49"/>
    <mergeCell ref="A141:J141"/>
    <mergeCell ref="A138:H138"/>
    <mergeCell ref="A139:H139"/>
    <mergeCell ref="A140:H140"/>
    <mergeCell ref="B35:C35"/>
    <mergeCell ref="B36:C36"/>
    <mergeCell ref="B60:C60"/>
    <mergeCell ref="B61:C61"/>
    <mergeCell ref="B111:C111"/>
    <mergeCell ref="A62:D62"/>
    <mergeCell ref="B86:C86"/>
    <mergeCell ref="A2:K2"/>
    <mergeCell ref="A3:K3"/>
    <mergeCell ref="A4:D4"/>
    <mergeCell ref="E4:K4"/>
    <mergeCell ref="A5:D5"/>
    <mergeCell ref="E5:K5"/>
    <mergeCell ref="A6:D6"/>
    <mergeCell ref="E6:K6"/>
    <mergeCell ref="A7:D7"/>
    <mergeCell ref="E7:K7"/>
    <mergeCell ref="A8:D8"/>
    <mergeCell ref="E8:K8"/>
    <mergeCell ref="J11:J12"/>
    <mergeCell ref="K11:K12"/>
    <mergeCell ref="A9:D9"/>
    <mergeCell ref="E9:K9"/>
    <mergeCell ref="A10:K10"/>
    <mergeCell ref="A11:A12"/>
    <mergeCell ref="H11:H12"/>
    <mergeCell ref="B11:C12"/>
    <mergeCell ref="D11:D12"/>
    <mergeCell ref="E11:F11"/>
    <mergeCell ref="G11:G12"/>
    <mergeCell ref="L118:N118"/>
    <mergeCell ref="A142:K142"/>
    <mergeCell ref="A143:K143"/>
    <mergeCell ref="E158:J159"/>
    <mergeCell ref="G160:I160"/>
    <mergeCell ref="B145:K145"/>
    <mergeCell ref="B73:C73"/>
    <mergeCell ref="B144:K144"/>
    <mergeCell ref="B146:K146"/>
    <mergeCell ref="B147:K147"/>
    <mergeCell ref="A148:K148"/>
    <mergeCell ref="B156:K156"/>
    <mergeCell ref="A113:C113"/>
    <mergeCell ref="B112:C112"/>
    <mergeCell ref="B98:C98"/>
    <mergeCell ref="B87:C87"/>
  </mergeCells>
  <printOptions horizontalCentered="1"/>
  <pageMargins left="0.23622047244094491" right="0" top="0" bottom="0" header="0" footer="0"/>
  <pageSetup paperSize="9" scale="85" orientation="landscape" r:id="rId1"/>
  <headerFooter scaleWithDoc="0" alignWithMargins="0"/>
  <drawing r:id="rId2"/>
  <legacyDrawingHF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FG_EI60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thinkpad</dc:creator>
  <cp:lastModifiedBy>Nhật Tô Long</cp:lastModifiedBy>
  <cp:lastPrinted>2026-10-08T07:17:00Z</cp:lastPrinted>
  <dcterms:created xsi:type="dcterms:W3CDTF">2016-08-02T01:31:28Z</dcterms:created>
  <dcterms:modified xsi:type="dcterms:W3CDTF">2026-10-08T07:18:33Z</dcterms:modified>
</cp:coreProperties>
</file>